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Hery Firmansyah\1. PAD\2026\Hery Tahun 2026\"/>
    </mc:Choice>
  </mc:AlternateContent>
  <xr:revisionPtr revIDLastSave="0" documentId="13_ncr:1_{A39CAA4A-CD92-44B6-BF59-E17BEBA4BC4E}" xr6:coauthVersionLast="47" xr6:coauthVersionMax="47" xr10:uidLastSave="{00000000-0000-0000-0000-000000000000}"/>
  <bookViews>
    <workbookView xWindow="-120" yWindow="-120" windowWidth="24240" windowHeight="13140" firstSheet="1" activeTab="3" xr2:uid="{00000000-000D-0000-FFFF-FFFF00000000}"/>
  </bookViews>
  <sheets>
    <sheet name="STS UPT (2026)" sheetId="41" state="hidden" r:id="rId1"/>
    <sheet name="rek proposal" sheetId="43" r:id="rId2"/>
    <sheet name="realisasi benih sebar pad calin" sheetId="46" r:id="rId3"/>
    <sheet name="lap produksi benih" sheetId="51" r:id="rId4"/>
  </sheets>
  <definedNames>
    <definedName name="_xlnm._FilterDatabase" localSheetId="1" hidden="1">'rek proposal'!$F$2:$F$11</definedName>
    <definedName name="_xlnm.Print_Area" localSheetId="0">'STS UPT (2026)'!#REF!</definedName>
  </definedNames>
  <calcPr calcId="191029"/>
</workbook>
</file>

<file path=xl/calcChain.xml><?xml version="1.0" encoding="utf-8"?>
<calcChain xmlns="http://schemas.openxmlformats.org/spreadsheetml/2006/main">
  <c r="D8" i="46" l="1"/>
  <c r="O17" i="46"/>
  <c r="N17" i="46"/>
  <c r="M17" i="46"/>
  <c r="D6" i="46"/>
  <c r="H40" i="46"/>
  <c r="H39" i="46"/>
  <c r="K17" i="46"/>
  <c r="J17" i="46"/>
  <c r="I17" i="46"/>
  <c r="L17" i="46"/>
  <c r="E41" i="46" s="1"/>
  <c r="H41" i="46" s="1"/>
  <c r="H17" i="46"/>
  <c r="G17" i="46"/>
  <c r="F17" i="46"/>
  <c r="E17" i="46"/>
  <c r="E37" i="46" s="1"/>
  <c r="H37" i="46" s="1"/>
  <c r="M38" i="46" s="1"/>
  <c r="L43" i="46" s="1"/>
  <c r="D17" i="46"/>
  <c r="E36" i="46" l="1"/>
  <c r="H36" i="46" s="1"/>
  <c r="E38" i="46"/>
  <c r="H38" i="46" s="1"/>
  <c r="M39" i="46" s="1"/>
  <c r="L44" i="46" s="1"/>
  <c r="H42" i="46" l="1"/>
  <c r="M37" i="46"/>
  <c r="L42" i="46" s="1"/>
  <c r="H266" i="41"/>
  <c r="F257" i="41"/>
  <c r="F255" i="41"/>
  <c r="H202" i="41"/>
  <c r="H206" i="41" s="1"/>
  <c r="F197" i="41"/>
  <c r="F195" i="41"/>
  <c r="H142" i="41"/>
  <c r="H146" i="41" s="1"/>
  <c r="F137" i="41"/>
  <c r="F135" i="41"/>
  <c r="H82" i="41"/>
  <c r="H86" i="41" s="1"/>
  <c r="F77" i="41"/>
  <c r="F75" i="41"/>
  <c r="H22" i="41"/>
  <c r="H26" i="41" s="1"/>
  <c r="F17" i="41"/>
  <c r="F15" i="41"/>
</calcChain>
</file>

<file path=xl/sharedStrings.xml><?xml version="1.0" encoding="utf-8"?>
<sst xmlns="http://schemas.openxmlformats.org/spreadsheetml/2006/main" count="764" uniqueCount="254">
  <si>
    <t>No.</t>
  </si>
  <si>
    <t>Uraian</t>
  </si>
  <si>
    <t>:</t>
  </si>
  <si>
    <t>PEMERINTAH PROVINSI RIAU</t>
  </si>
  <si>
    <t xml:space="preserve">DINAS KELAUTAN DAN PERIKANAN </t>
  </si>
  <si>
    <t>SURAT TANDA SETORAN (STS)</t>
  </si>
  <si>
    <t>No. STS</t>
  </si>
  <si>
    <t>Tanggal</t>
  </si>
  <si>
    <t>Bank</t>
  </si>
  <si>
    <t>No. Rekening</t>
  </si>
  <si>
    <t>Penerimaan Tanggal</t>
  </si>
  <si>
    <t xml:space="preserve">Harap diterima uang sebesar  </t>
  </si>
  <si>
    <t>Dengan Rincian Penerimaan sebagai berikut:</t>
  </si>
  <si>
    <t>Kode Rekening</t>
  </si>
  <si>
    <t>1.</t>
  </si>
  <si>
    <t>Jumlah                      (RP)</t>
  </si>
  <si>
    <t>Bank Riau Kepri Syari'ah -</t>
  </si>
  <si>
    <t>101.01.00046</t>
  </si>
  <si>
    <t xml:space="preserve">                                                                                       Jumlah</t>
  </si>
  <si>
    <t>Terbilang</t>
  </si>
  <si>
    <t xml:space="preserve"> Mengetahui:</t>
  </si>
  <si>
    <t>Disiapkan oleh,</t>
  </si>
  <si>
    <t>4.1.02.02.11.0003.</t>
  </si>
  <si>
    <t>Kuasa Pengguna Anggaran,</t>
  </si>
  <si>
    <t>Bendahara Penerimaan Pembantu,</t>
  </si>
  <si>
    <t>JUMLAH</t>
  </si>
  <si>
    <t>Januari</t>
  </si>
  <si>
    <t>Maret</t>
  </si>
  <si>
    <t>April</t>
  </si>
  <si>
    <t>Juni</t>
  </si>
  <si>
    <t>Juli</t>
  </si>
  <si>
    <t>September</t>
  </si>
  <si>
    <t>Oktober</t>
  </si>
  <si>
    <t>November</t>
  </si>
  <si>
    <t>Desember</t>
  </si>
  <si>
    <t>Agustus</t>
  </si>
  <si>
    <t>AKHBAR WISARDI, S.STP, M.Si</t>
  </si>
  <si>
    <t>NIP. 19901229 201206 1 002</t>
  </si>
  <si>
    <t>Lima Juta Rupiah</t>
  </si>
  <si>
    <t>Sepuluh Juta Rupiah</t>
  </si>
  <si>
    <t>Calin Nila</t>
  </si>
  <si>
    <t>Patin</t>
  </si>
  <si>
    <t>Nila</t>
  </si>
  <si>
    <t>Baung</t>
  </si>
  <si>
    <t>No</t>
  </si>
  <si>
    <t>Kepala UPT Budidaya Perikanan,</t>
  </si>
  <si>
    <t>TAHUN ANGGARAN 2025</t>
  </si>
  <si>
    <t>HERY FIRMANSYAH N., S.Pi</t>
  </si>
  <si>
    <t>Penata Tingkat I (III/d)</t>
  </si>
  <si>
    <t xml:space="preserve">  NIP. 19740718 200801 1 004</t>
  </si>
  <si>
    <t xml:space="preserve"> 11 Maret 2025</t>
  </si>
  <si>
    <t>Penerimaan Penjualan benih ikan patin di Instalasi BBIS Sei. Tibun Kabupaten Kampar Ukuran 2-3 cm (72.000 x Rp. 125,-)</t>
  </si>
  <si>
    <t>Sembilan Juta Rupiah</t>
  </si>
  <si>
    <r>
      <rPr>
        <sz val="10"/>
        <color theme="1"/>
        <rFont val="Tahoma"/>
        <family val="2"/>
      </rPr>
      <t>0081</t>
    </r>
    <r>
      <rPr>
        <sz val="10"/>
        <rFont val="Tahoma"/>
        <family val="2"/>
      </rPr>
      <t>/3.25.0.00.0.00.01/BPP/STS/Penerimaan Tunai/III/2025</t>
    </r>
  </si>
  <si>
    <t>Penata Tingkat I / (III/d)</t>
  </si>
  <si>
    <t xml:space="preserve"> 17 Maret 2025</t>
  </si>
  <si>
    <t>Penerimaan Penjualan benih ikan patin di Instalasi BBIS Sei. Tibun Kabupaten Kampar Ukuran 2-3 cm (80.000 x Rp. 125,-)</t>
  </si>
  <si>
    <t>0090/3.25.0.00.0.00.01/BPP/STS/Penerimaan Tunai/III/2025</t>
  </si>
  <si>
    <t>0117/3.25.0.00.0.00.01/BPP/STS/Penerimaan Tunai/IV/2025</t>
  </si>
  <si>
    <t xml:space="preserve"> 15 April  2025</t>
  </si>
  <si>
    <t>Penerimaan Penjualan benih ikan Baung di Instalasi BAT Rumbai Kota Pekanbaru Ukuran 2-3 cm (25.000 x Rp. 200,-)</t>
  </si>
  <si>
    <t>Calin Patin</t>
  </si>
  <si>
    <t xml:space="preserve"> 22 April  2025</t>
  </si>
  <si>
    <t>Penerimaan Penjualan Induk Patin Afkir di Instalasi BBIS Sei. Tibun Kabupaten Kampar sebanyak 100 ekor  (100 x Rp. 50.000,-)</t>
  </si>
  <si>
    <t>0125/3.25.0.00.0.00.01/BPP/STS/Penerimaan Tunai/IV/2025</t>
  </si>
  <si>
    <t xml:space="preserve"> 17 April  2025</t>
  </si>
  <si>
    <t>Penerimaan Penjualan benih ikan patin di Instalasi BBIS Sei. Tibun Kabupaten Kampar Ukuran 2-3 cm (76.000 x Rp. 125,-)</t>
  </si>
  <si>
    <t>Sembilan Juta Lima Ratus Ribu Rupiah</t>
  </si>
  <si>
    <r>
      <t xml:space="preserve"> 0122.a</t>
    </r>
    <r>
      <rPr>
        <sz val="10"/>
        <color theme="0"/>
        <rFont val="Tahoma"/>
        <family val="2"/>
      </rPr>
      <t>/3.25.0.00.0.00.01/BPP/STS/Penerimaan Tunai/IV/2025</t>
    </r>
  </si>
  <si>
    <t>BULAN</t>
  </si>
  <si>
    <t xml:space="preserve">PATIN </t>
  </si>
  <si>
    <t xml:space="preserve">BAUNG </t>
  </si>
  <si>
    <t>NILA</t>
  </si>
  <si>
    <t>PATIN</t>
  </si>
  <si>
    <t xml:space="preserve">NILA </t>
  </si>
  <si>
    <t>JUMLAH BENIH SEBAR (ekor)</t>
  </si>
  <si>
    <t>Pebruari</t>
  </si>
  <si>
    <t>JUMLAH BENIH PAD (ekor)</t>
  </si>
  <si>
    <t xml:space="preserve">Mei </t>
  </si>
  <si>
    <t>-</t>
  </si>
  <si>
    <t>Patin Pad dan sebar</t>
  </si>
  <si>
    <t>Baung Pad dan sebar</t>
  </si>
  <si>
    <t>Nila Pad dan sebar</t>
  </si>
  <si>
    <t>CALON INDUK IKAN (ekor)</t>
  </si>
  <si>
    <t>Kecamatan</t>
  </si>
  <si>
    <t>Desa /Kelurahan</t>
  </si>
  <si>
    <t xml:space="preserve">Nama </t>
  </si>
  <si>
    <t>No. HP</t>
  </si>
  <si>
    <t>Alamat</t>
  </si>
  <si>
    <t>Hari &amp; Tlg Surat Masuk</t>
  </si>
  <si>
    <t>Nama Instansi / Kelompok</t>
  </si>
  <si>
    <t>Disposisi Kadis DKP</t>
  </si>
  <si>
    <t>Nomor dan Tanggal BAST</t>
  </si>
  <si>
    <t>Ket</t>
  </si>
  <si>
    <t>Kabupaten / Kota</t>
  </si>
  <si>
    <t>Perihal Surat</t>
  </si>
  <si>
    <t>Pekanbaru</t>
  </si>
  <si>
    <t>telah realisasi</t>
  </si>
  <si>
    <t>Rumbai Timur</t>
  </si>
  <si>
    <t>Kulim</t>
  </si>
  <si>
    <t>Siak</t>
  </si>
  <si>
    <t>Rumbai</t>
  </si>
  <si>
    <t>Kelompok Perikanan Okura</t>
  </si>
  <si>
    <t>Kel. Tebing Tinggi Okura</t>
  </si>
  <si>
    <t>0853 7468 7999</t>
  </si>
  <si>
    <t>Ekor</t>
  </si>
  <si>
    <t>Satuan (Rp)</t>
  </si>
  <si>
    <t>Calin baung</t>
  </si>
  <si>
    <t>TOTAL PENERIMAAN</t>
  </si>
  <si>
    <t>Berat ikan / ekor</t>
  </si>
  <si>
    <t>ESTIMASI PENERIMAAN DARI BENIH SEBAR, BENIH PAD DAN CALON INDUK IKAN DI UPT BUDIDAYA PERIKANAN TAHUN 2025</t>
  </si>
  <si>
    <t>Tibun</t>
  </si>
  <si>
    <t>Dempond</t>
  </si>
  <si>
    <t>Selisih Target PAD dengan Pendapatan 2025</t>
  </si>
  <si>
    <t>Target PAD 2025</t>
  </si>
  <si>
    <t>Pendapatan 2025 (Pad,sebar &amp; Calin)</t>
  </si>
  <si>
    <t>ttd</t>
  </si>
  <si>
    <t>Jumlah (Rp)</t>
  </si>
  <si>
    <t>Pekanbaru,  31 desember  2025</t>
  </si>
  <si>
    <t>Komoditas Benih sebar (ekor)</t>
  </si>
  <si>
    <t>Komoditas Calon Indukan (ekor)</t>
  </si>
  <si>
    <t>Target 2026</t>
  </si>
  <si>
    <t>Pekanbaru,  31 Desember 2026</t>
  </si>
  <si>
    <t>KET</t>
  </si>
  <si>
    <t>Hari &amp; Tgl disposisi Kadis</t>
  </si>
  <si>
    <t>REKAPITULASI LAPORAN BENIH PRODUKSI TIAP HATCHERY DI MASING MASING INSTALASI</t>
  </si>
  <si>
    <t>a. Hatchery Atas (Marzulis)</t>
  </si>
  <si>
    <t>b. Hatchery Bawah Andi Zaenal Abidin</t>
  </si>
  <si>
    <t>b. Hatchery Nila (….......)</t>
  </si>
  <si>
    <t>b. Hatchery Belakang (M. Zuhdi)</t>
  </si>
  <si>
    <t>Jumlah induk yang dipijahkan</t>
  </si>
  <si>
    <t>Jantan (ekor)</t>
  </si>
  <si>
    <t>Betina (ekor)</t>
  </si>
  <si>
    <t>Jumlah Larva yang Menetas (ekor)</t>
  </si>
  <si>
    <t>1-2 cm</t>
  </si>
  <si>
    <t>2-3 cm</t>
  </si>
  <si>
    <t>3-5 cm</t>
  </si>
  <si>
    <t>Nama dan Alamat Pembeli</t>
  </si>
  <si>
    <t>Hari &amp; Tanggal Penjualan Benih</t>
  </si>
  <si>
    <t>1. Instalasi BAT Rumbai Kota Pekanbaru Komoditas Ikan baung (Korlap Andi Zaenal Abidin)</t>
  </si>
  <si>
    <t>2. Instalasi BAT Dempond Komoditas Nila dan Gurami (Korlap Haspami, S.Pi)</t>
  </si>
  <si>
    <t>3. Instalasi BAT Sei Tibun Komoditas Patin (Korlap Anizar)</t>
  </si>
  <si>
    <t>BULAN : JANUARI TAHUN 2026</t>
  </si>
  <si>
    <t xml:space="preserve">DI UPT BUDIDAYA PERIKANAN </t>
  </si>
  <si>
    <t xml:space="preserve">Alamat dan Penanggung jawab  Instalasi di UPT Budidaya Perikanan Provinsi Riau </t>
  </si>
  <si>
    <t>Koordinator</t>
  </si>
  <si>
    <t>NIP. 19740718 200801 1 004</t>
  </si>
  <si>
    <t>Pekanbaru,  30 Januari 2026</t>
  </si>
  <si>
    <t>Jumlah Benih dan Ukuran  di Jual (ekor)</t>
  </si>
  <si>
    <t>Hery Firmansyah, S.Pi</t>
  </si>
  <si>
    <t>Hari / Tgl Pemijahan</t>
  </si>
  <si>
    <t xml:space="preserve">BULAN JANUARI </t>
  </si>
  <si>
    <t>REKAPITULASI PROPOSAL BANTUAN BENIH IKAN SEBAR DAN CALON INDUK IKAN PROVINSI RIAU TAHUN 2026</t>
  </si>
  <si>
    <t>13 Januari 2026</t>
  </si>
  <si>
    <t>Permohonan dukungan bibit ikan</t>
  </si>
  <si>
    <t>Pangkalan TNI Angkatan Udara Roesmin Nurjadin Komandan Satuan Polisi Militer</t>
  </si>
  <si>
    <t xml:space="preserve">Marpoyan Damai </t>
  </si>
  <si>
    <t>Kel. Sidomulyo Timur</t>
  </si>
  <si>
    <t>Jalan Adi Sucipto</t>
  </si>
  <si>
    <t>Serda Roni Eka P.</t>
  </si>
  <si>
    <t>0812 6878 9090</t>
  </si>
  <si>
    <t>bantu sesuai ketersediaan benih dan sesuai peraturan yang berlaku</t>
  </si>
  <si>
    <t>Senin, 19 Januari 2026</t>
  </si>
  <si>
    <t>29 Januari 2026</t>
  </si>
  <si>
    <t xml:space="preserve">Permohonan bantuan benih ikan </t>
  </si>
  <si>
    <t>Sekolah Dasar Negeri 117 Pekanbaru</t>
  </si>
  <si>
    <t xml:space="preserve">Kel. Limbungan </t>
  </si>
  <si>
    <t>Jalan Pembina RT.03 RW.07</t>
  </si>
  <si>
    <t>Murwanto, S.Pd</t>
  </si>
  <si>
    <t>0812 3401 2414</t>
  </si>
  <si>
    <t xml:space="preserve">dibantu sesuai dengan ketersediaan benih dan sesuai tupoksi serta dilaporkan ke Kadis </t>
  </si>
  <si>
    <t>Senin, 2 Pebruari 2026</t>
  </si>
  <si>
    <t>a. Hatchery Depan (Usman)</t>
  </si>
  <si>
    <t>SMP Negeri 39 Pekanbaru</t>
  </si>
  <si>
    <t>Kel. Pebatuan</t>
  </si>
  <si>
    <t>BULAN : PEBRUARI TAHUN 2026</t>
  </si>
  <si>
    <t>Gagal menetas</t>
  </si>
  <si>
    <t>Pekanbaru,  27 Pebruari 2026</t>
  </si>
  <si>
    <t>selasa, /3/2/2026</t>
  </si>
  <si>
    <t>Selasa, 10/2/2026</t>
  </si>
  <si>
    <t>TNI AU benih sebar</t>
  </si>
  <si>
    <t>Arbi Kurnia Pratama</t>
  </si>
  <si>
    <t>0857 4276 0699</t>
  </si>
  <si>
    <t>Permohonan Permintaan Benih Ikan</t>
  </si>
  <si>
    <t>Lembaga Pembinaan Khusus Anak Kleas II Pekanbaru</t>
  </si>
  <si>
    <t>Rumbai Barat</t>
  </si>
  <si>
    <t xml:space="preserve">Jalan Pemasyarakatan N0.004 </t>
  </si>
  <si>
    <t>Dadang Firmansyah</t>
  </si>
  <si>
    <t>telaah staf ke Kadis dasar pemberian bantuan dan laporkan ketersediaan di UPT apakah bisa memberi bantuan</t>
  </si>
  <si>
    <t>Sabtu, 7 Pebruari 2026</t>
  </si>
  <si>
    <t>BAST no. 500.5.3/UPT.BP/BAST/II/2026/05,  pada hari Selasa tanggal 10 Pebruari 2026</t>
  </si>
  <si>
    <t>BULAN PEBRUARI</t>
  </si>
  <si>
    <t>26 Januari 2026</t>
  </si>
  <si>
    <t>Permohonan bantuan usaha ternak ikan</t>
  </si>
  <si>
    <t>Pokdakan maju Jaya Bersama</t>
  </si>
  <si>
    <t>kandis</t>
  </si>
  <si>
    <t>Kel. Simpang Betutu</t>
  </si>
  <si>
    <t>Supriadi</t>
  </si>
  <si>
    <t>0812 6634 844</t>
  </si>
  <si>
    <t>kamis, 26 Pebruari 2026</t>
  </si>
  <si>
    <t>02 Pebruari 2026</t>
  </si>
  <si>
    <t>Sabaruddin</t>
  </si>
  <si>
    <t>Mohon tindaklanjuti</t>
  </si>
  <si>
    <t>4 Pebruari 2026</t>
  </si>
  <si>
    <t>Permohonan bantuan benih ikan patin dan pakan ikan patin</t>
  </si>
  <si>
    <t xml:space="preserve">Jalan melati </t>
  </si>
  <si>
    <t>Desmawati, S.Pd , M.Si</t>
  </si>
  <si>
    <t>Proses sesuai dengan aturan mohon dibantu dan hadiri pada acara penyerahan benih mewakili kadis</t>
  </si>
  <si>
    <t>REKAPITULASI BENIH PAD , SEBAR , CALON INDUKAN DAN INDUKAN AFKIR TAHUN 2026</t>
  </si>
  <si>
    <t xml:space="preserve">                </t>
  </si>
  <si>
    <t>INDUKAN IKAN AFKIR  (ekor)</t>
  </si>
  <si>
    <t>belum terjual</t>
  </si>
  <si>
    <t>Kasi Teknis Pembenihan</t>
  </si>
  <si>
    <t>M. Syukri Rais, S.pi</t>
  </si>
  <si>
    <t>NIP19690523 200702 1 005</t>
  </si>
  <si>
    <t xml:space="preserve">No. HP </t>
  </si>
  <si>
    <t>No. HP i</t>
  </si>
  <si>
    <t xml:space="preserve">Permohonan bantuan benih ikan Patin Tahun 2026 </t>
  </si>
  <si>
    <t>Kelompok Pembudidaya Ikan (Pokdakan) Tobek Berkah Bersama</t>
  </si>
  <si>
    <t>Tuah Madani</t>
  </si>
  <si>
    <t>Sidomulyo Barat</t>
  </si>
  <si>
    <t>JalanAL Jihad No 30 RT.04 RW.09</t>
  </si>
  <si>
    <t>Ramlan Ritonga</t>
  </si>
  <si>
    <t>0812 7016 4331 / 0823 8888 9363</t>
  </si>
  <si>
    <t>Senin, 2 Maret 2026</t>
  </si>
  <si>
    <t>terjual PAD</t>
  </si>
  <si>
    <t>NIHIL</t>
  </si>
  <si>
    <t>BULAN : Maret  Tahun  2026</t>
  </si>
  <si>
    <t>Pekanbaru,  31 Maret 2026</t>
  </si>
  <si>
    <t>Apen</t>
  </si>
  <si>
    <t>Mohon tindak lanjut telaah dan saran</t>
  </si>
  <si>
    <t>BAST no. 500.5.3/UPT.BP/BAST/II/2026/05,  pada hariRabu tanggal 29 April 2026</t>
  </si>
  <si>
    <t>BAST no. 500.5.3/UPT.BP/BAST/II/2026/06,  pada hari Kamis tanggal 12 Pebruari 2026</t>
  </si>
  <si>
    <t>BAST no. 500.5.3/UPT.BP/BAST/II/2026/07,  pada hari Kamis tanggal 12 Pebruari 2026</t>
  </si>
  <si>
    <t>BULAN MARET</t>
  </si>
  <si>
    <t>BAST no. 500.5.3/UPT.BP/BAST/IV/2026/13,  pada hari Rabu tanggal 29 April 2026</t>
  </si>
  <si>
    <t>BAST no. 500.5.3/UPT.BP/BAST/IV/2026/12,  pada hari Rabu tanggal 29 April 2026</t>
  </si>
  <si>
    <t>05 Maret 2026</t>
  </si>
  <si>
    <t>Permohonan bantuan bibit ikan, pakan dan perlengkapannya</t>
  </si>
  <si>
    <t>Kelompok Budidaya Pokdakan) Ikan Bodi Permai</t>
  </si>
  <si>
    <t>Kampar</t>
  </si>
  <si>
    <t>Salo</t>
  </si>
  <si>
    <t>Sipungguk</t>
  </si>
  <si>
    <t>Syahrizal</t>
  </si>
  <si>
    <t>0823 9156 9663</t>
  </si>
  <si>
    <t>BULAN APRIL</t>
  </si>
  <si>
    <t>Permohonan bantuan bibit ikan patin tahap ketiga</t>
  </si>
  <si>
    <t>Pangkalan TNI AL Dumai</t>
  </si>
  <si>
    <t>Dumai</t>
  </si>
  <si>
    <t>Dumai Timur</t>
  </si>
  <si>
    <t>Kel. Buluh Kasap</t>
  </si>
  <si>
    <t>jalan Yos sudarso No.1</t>
  </si>
  <si>
    <t>Justin</t>
  </si>
  <si>
    <t>0815 1412 2272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</si>
</sst>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Rp&quot;* #,##0.00_);_(&quot;Rp&quot;* \(#,##0.00\);_(&quot;Rp&quot;* &quot;-&quot;_);_(@_)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000000"/>
      <name val="Times New Roman"/>
      <family val="1"/>
    </font>
    <font>
      <b/>
      <sz val="12"/>
      <name val="Tahoma"/>
      <family val="2"/>
    </font>
    <font>
      <sz val="10"/>
      <name val="Times New Roman"/>
      <family val="1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0"/>
      <color theme="0"/>
      <name val="Times New Roman"/>
      <family val="1"/>
    </font>
    <font>
      <b/>
      <sz val="12"/>
      <color theme="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theme="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Tahoma"/>
      <family val="2"/>
    </font>
    <font>
      <sz val="14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Arial"/>
      <family val="2"/>
    </font>
    <font>
      <b/>
      <sz val="12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 applyAlignment="1">
      <alignment horizontal="left" vertical="top"/>
    </xf>
    <xf numFmtId="165" fontId="2" fillId="0" borderId="0" xfId="1" applyNumberFormat="1" applyFont="1" applyFill="1" applyBorder="1" applyAlignment="1">
      <alignment horizontal="left" vertical="top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17" fontId="6" fillId="0" borderId="0" xfId="0" applyNumberFormat="1" applyFont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17" fontId="14" fillId="0" borderId="0" xfId="0" applyNumberFormat="1" applyFont="1"/>
    <xf numFmtId="0" fontId="14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165" fontId="14" fillId="0" borderId="0" xfId="1" applyNumberFormat="1" applyFont="1" applyFill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4" fillId="0" borderId="0" xfId="1" applyFont="1" applyFill="1" applyBorder="1" applyAlignment="1">
      <alignment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3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left" vertical="top"/>
    </xf>
    <xf numFmtId="3" fontId="19" fillId="3" borderId="0" xfId="0" applyNumberFormat="1" applyFont="1" applyFill="1" applyAlignment="1">
      <alignment horizontal="left" vertical="top"/>
    </xf>
    <xf numFmtId="2" fontId="23" fillId="0" borderId="0" xfId="0" applyNumberFormat="1" applyFont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3" fontId="23" fillId="0" borderId="1" xfId="0" applyNumberFormat="1" applyFont="1" applyBorder="1" applyAlignment="1">
      <alignment vertical="top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9" fillId="0" borderId="1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center" vertical="center"/>
    </xf>
    <xf numFmtId="15" fontId="19" fillId="4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15" fontId="19" fillId="6" borderId="1" xfId="0" applyNumberFormat="1" applyFont="1" applyFill="1" applyBorder="1" applyAlignment="1">
      <alignment horizontal="left" vertical="center" wrapText="1"/>
    </xf>
    <xf numFmtId="15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3" fontId="19" fillId="0" borderId="1" xfId="0" applyNumberFormat="1" applyFont="1" applyBorder="1" applyAlignment="1">
      <alignment horizontal="center" vertical="top"/>
    </xf>
    <xf numFmtId="3" fontId="2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left" vertical="center"/>
    </xf>
    <xf numFmtId="14" fontId="19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17" fontId="6" fillId="0" borderId="0" xfId="0" applyNumberFormat="1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17" fontId="6" fillId="0" borderId="0" xfId="0" quotePrefix="1" applyNumberFormat="1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top"/>
    </xf>
    <xf numFmtId="0" fontId="0" fillId="0" borderId="3" xfId="0" applyBorder="1" applyAlignment="1">
      <alignment horizontal="justify" vertical="top"/>
    </xf>
    <xf numFmtId="0" fontId="0" fillId="0" borderId="4" xfId="0" applyBorder="1" applyAlignment="1">
      <alignment horizontal="justify" vertical="top"/>
    </xf>
    <xf numFmtId="0" fontId="6" fillId="0" borderId="2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/>
    </xf>
    <xf numFmtId="0" fontId="6" fillId="0" borderId="4" xfId="0" applyFont="1" applyBorder="1" applyAlignment="1">
      <alignment horizontal="justify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7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0" xfId="0" applyFont="1" applyAlignment="1">
      <alignment horizontal="justify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justify" wrapText="1"/>
    </xf>
    <xf numFmtId="0" fontId="12" fillId="0" borderId="0" xfId="0" applyFont="1" applyAlignment="1">
      <alignment horizontal="justify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17" fontId="14" fillId="0" borderId="0" xfId="0" quotePrefix="1" applyNumberFormat="1" applyFont="1" applyAlignment="1">
      <alignment vertical="top" wrapText="1"/>
    </xf>
    <xf numFmtId="17" fontId="10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center" vertical="top" wrapText="1"/>
    </xf>
    <xf numFmtId="17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justify" wrapText="1"/>
    </xf>
    <xf numFmtId="0" fontId="1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top" wrapText="1"/>
    </xf>
    <xf numFmtId="0" fontId="17" fillId="7" borderId="3" xfId="0" applyFont="1" applyFill="1" applyBorder="1" applyAlignment="1">
      <alignment horizontal="center" vertical="top" wrapText="1"/>
    </xf>
    <xf numFmtId="0" fontId="17" fillId="7" borderId="4" xfId="0" applyFont="1" applyFill="1" applyBorder="1" applyAlignment="1">
      <alignment horizontal="center" vertical="top" wrapText="1"/>
    </xf>
    <xf numFmtId="3" fontId="19" fillId="0" borderId="2" xfId="0" applyNumberFormat="1" applyFont="1" applyBorder="1" applyAlignment="1">
      <alignment horizontal="center" vertical="top"/>
    </xf>
    <xf numFmtId="3" fontId="19" fillId="0" borderId="3" xfId="0" applyNumberFormat="1" applyFont="1" applyBorder="1" applyAlignment="1">
      <alignment horizontal="center" vertical="top"/>
    </xf>
    <xf numFmtId="3" fontId="19" fillId="0" borderId="4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top"/>
    </xf>
    <xf numFmtId="0" fontId="17" fillId="8" borderId="2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 vertical="top" wrapText="1"/>
    </xf>
    <xf numFmtId="0" fontId="17" fillId="8" borderId="4" xfId="0" applyFont="1" applyFill="1" applyBorder="1" applyAlignment="1">
      <alignment horizontal="center" vertical="top" wrapText="1"/>
    </xf>
    <xf numFmtId="3" fontId="19" fillId="3" borderId="0" xfId="0" applyNumberFormat="1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0" borderId="2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3" fontId="19" fillId="0" borderId="1" xfId="0" applyNumberFormat="1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188516</xdr:colOff>
      <xdr:row>1</xdr:row>
      <xdr:rowOff>99219</xdr:rowOff>
    </xdr:from>
    <xdr:ext cx="857250" cy="1266825"/>
    <xdr:pic>
      <xdr:nvPicPr>
        <xdr:cNvPr id="2" name="Picture 1">
          <a:extLst>
            <a:ext uri="{FF2B5EF4-FFF2-40B4-BE49-F238E27FC236}">
              <a16:creationId xmlns:a16="http://schemas.microsoft.com/office/drawing/2014/main" id="{3FCF64C5-3A0D-47BB-84AC-6F8E829B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26114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61</xdr:row>
      <xdr:rowOff>99219</xdr:rowOff>
    </xdr:from>
    <xdr:ext cx="857250" cy="1266825"/>
    <xdr:pic>
      <xdr:nvPicPr>
        <xdr:cNvPr id="3" name="Picture 2">
          <a:extLst>
            <a:ext uri="{FF2B5EF4-FFF2-40B4-BE49-F238E27FC236}">
              <a16:creationId xmlns:a16="http://schemas.microsoft.com/office/drawing/2014/main" id="{F6A072F4-1EF9-44A1-AC80-E2D29127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1071959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121</xdr:row>
      <xdr:rowOff>99219</xdr:rowOff>
    </xdr:from>
    <xdr:ext cx="857250" cy="1266825"/>
    <xdr:pic>
      <xdr:nvPicPr>
        <xdr:cNvPr id="4" name="Picture 3">
          <a:extLst>
            <a:ext uri="{FF2B5EF4-FFF2-40B4-BE49-F238E27FC236}">
              <a16:creationId xmlns:a16="http://schemas.microsoft.com/office/drawing/2014/main" id="{B130DBB7-A98E-4D0F-A4E9-395B6ED4E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21178044"/>
          <a:ext cx="857250" cy="1266825"/>
        </a:xfrm>
        <a:prstGeom prst="rect">
          <a:avLst/>
        </a:prstGeom>
      </xdr:spPr>
    </xdr:pic>
    <xdr:clientData/>
  </xdr:oneCellAnchor>
  <xdr:oneCellAnchor>
    <xdr:from>
      <xdr:col>1</xdr:col>
      <xdr:colOff>188516</xdr:colOff>
      <xdr:row>181</xdr:row>
      <xdr:rowOff>99219</xdr:rowOff>
    </xdr:from>
    <xdr:ext cx="857250" cy="1266825"/>
    <xdr:pic>
      <xdr:nvPicPr>
        <xdr:cNvPr id="5" name="Picture 4">
          <a:extLst>
            <a:ext uri="{FF2B5EF4-FFF2-40B4-BE49-F238E27FC236}">
              <a16:creationId xmlns:a16="http://schemas.microsoft.com/office/drawing/2014/main" id="{348890A7-79BD-4D56-B602-A9D8D8C0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166" y="31636494"/>
          <a:ext cx="857250" cy="1266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46CA-5338-435B-B25B-04BA61425FC1}">
  <sheetPr>
    <tabColor rgb="FF00B0F0"/>
  </sheetPr>
  <dimension ref="A2:H284"/>
  <sheetViews>
    <sheetView view="pageLayout" topLeftCell="A241" zoomScaleNormal="100" zoomScaleSheetLayoutView="96" workbookViewId="0">
      <selection activeCell="F253" sqref="F253:G253"/>
    </sheetView>
  </sheetViews>
  <sheetFormatPr defaultRowHeight="12.75" x14ac:dyDescent="0.2"/>
  <cols>
    <col min="1" max="1" width="3.83203125" style="2" customWidth="1"/>
    <col min="2" max="2" width="5.33203125" style="2" customWidth="1"/>
    <col min="3" max="3" width="24.5" style="2" customWidth="1"/>
    <col min="4" max="4" width="0.83203125" style="2" hidden="1" customWidth="1"/>
    <col min="5" max="5" width="1.6640625" style="2" customWidth="1"/>
    <col min="6" max="6" width="21.1640625" style="2" customWidth="1"/>
    <col min="7" max="7" width="28.6640625" style="2" customWidth="1"/>
    <col min="8" max="8" width="19.33203125" style="2" customWidth="1"/>
    <col min="9" max="9" width="21.1640625" style="2" customWidth="1"/>
    <col min="10" max="10" width="18" style="2" customWidth="1"/>
    <col min="11" max="11" width="11.1640625" style="2" bestFit="1" customWidth="1"/>
    <col min="12" max="12" width="16.6640625" style="2" customWidth="1"/>
    <col min="13" max="13" width="22.1640625" style="2" customWidth="1"/>
    <col min="14" max="16384" width="9.33203125" style="2"/>
  </cols>
  <sheetData>
    <row r="2" spans="1:8" x14ac:dyDescent="0.2">
      <c r="C2" s="3"/>
      <c r="D2" s="3"/>
      <c r="F2" s="3"/>
      <c r="G2" s="3"/>
      <c r="H2" s="3"/>
    </row>
    <row r="3" spans="1:8" ht="14.25" x14ac:dyDescent="0.2">
      <c r="A3" s="4"/>
      <c r="B3" s="4"/>
      <c r="C3" s="5"/>
      <c r="D3" s="90" t="s">
        <v>3</v>
      </c>
      <c r="E3" s="91"/>
      <c r="F3" s="91"/>
      <c r="G3" s="91"/>
      <c r="H3" s="5"/>
    </row>
    <row r="4" spans="1:8" ht="14.25" x14ac:dyDescent="0.2">
      <c r="A4" s="4"/>
      <c r="B4" s="4"/>
      <c r="C4" s="4"/>
      <c r="D4" s="90" t="s">
        <v>4</v>
      </c>
      <c r="E4" s="91"/>
      <c r="F4" s="91"/>
      <c r="G4" s="91"/>
      <c r="H4" s="4"/>
    </row>
    <row r="5" spans="1:8" ht="14.25" x14ac:dyDescent="0.2">
      <c r="A5" s="5"/>
      <c r="B5" s="5"/>
      <c r="C5" s="5"/>
      <c r="D5" s="92" t="s">
        <v>46</v>
      </c>
      <c r="E5" s="93"/>
      <c r="F5" s="93"/>
      <c r="G5" s="93"/>
      <c r="H5" s="4"/>
    </row>
    <row r="6" spans="1:8" ht="15" x14ac:dyDescent="0.2">
      <c r="A6" s="8"/>
      <c r="B6" s="8"/>
      <c r="C6" s="8"/>
      <c r="D6" s="8"/>
      <c r="E6" s="8"/>
      <c r="F6" s="8"/>
      <c r="G6" s="8"/>
      <c r="H6" s="8"/>
    </row>
    <row r="7" spans="1:8" ht="15" x14ac:dyDescent="0.2">
      <c r="A7" s="8"/>
      <c r="B7" s="8"/>
      <c r="C7" s="8"/>
      <c r="D7" s="94" t="s">
        <v>5</v>
      </c>
      <c r="E7" s="95"/>
      <c r="F7" s="95"/>
      <c r="G7" s="95"/>
      <c r="H7" s="8"/>
    </row>
    <row r="8" spans="1:8" x14ac:dyDescent="0.2">
      <c r="F8" s="6"/>
    </row>
    <row r="9" spans="1:8" x14ac:dyDescent="0.2">
      <c r="F9" s="6"/>
    </row>
    <row r="10" spans="1:8" x14ac:dyDescent="0.2">
      <c r="F10" s="6"/>
    </row>
    <row r="11" spans="1:8" x14ac:dyDescent="0.2">
      <c r="B11" s="7" t="s">
        <v>6</v>
      </c>
      <c r="C11" s="7"/>
      <c r="D11" s="7" t="s">
        <v>2</v>
      </c>
      <c r="E11" s="7"/>
      <c r="F11" s="96" t="s">
        <v>53</v>
      </c>
      <c r="G11" s="97"/>
      <c r="H11" s="97"/>
    </row>
    <row r="12" spans="1:8" ht="14.25" customHeight="1" x14ac:dyDescent="0.2">
      <c r="B12" s="7" t="s">
        <v>7</v>
      </c>
      <c r="C12" s="7"/>
      <c r="D12" s="7" t="s">
        <v>2</v>
      </c>
      <c r="E12" s="7"/>
      <c r="F12" s="98" t="s">
        <v>50</v>
      </c>
      <c r="G12" s="95"/>
    </row>
    <row r="13" spans="1:8" x14ac:dyDescent="0.2">
      <c r="B13" s="7" t="s">
        <v>8</v>
      </c>
      <c r="C13" s="7"/>
      <c r="D13" s="7" t="s">
        <v>2</v>
      </c>
      <c r="E13" s="7"/>
      <c r="F13" s="110" t="s">
        <v>16</v>
      </c>
      <c r="G13" s="95"/>
    </row>
    <row r="14" spans="1:8" ht="15.75" customHeight="1" x14ac:dyDescent="0.2">
      <c r="B14" s="7" t="s">
        <v>9</v>
      </c>
      <c r="C14" s="7"/>
      <c r="D14" s="7" t="s">
        <v>2</v>
      </c>
      <c r="E14" s="7"/>
      <c r="F14" s="110" t="s">
        <v>17</v>
      </c>
      <c r="G14" s="95"/>
    </row>
    <row r="15" spans="1:8" ht="15" customHeight="1" x14ac:dyDescent="0.2">
      <c r="B15" s="7" t="s">
        <v>10</v>
      </c>
      <c r="C15" s="7"/>
      <c r="D15" s="7" t="s">
        <v>2</v>
      </c>
      <c r="E15" s="7"/>
      <c r="F15" s="98" t="str">
        <f>F12</f>
        <v xml:space="preserve"> 11 Maret 2025</v>
      </c>
      <c r="G15" s="95"/>
    </row>
    <row r="16" spans="1:8" x14ac:dyDescent="0.2">
      <c r="F16" s="6"/>
    </row>
    <row r="17" spans="2:8" ht="17.25" customHeight="1" x14ac:dyDescent="0.2">
      <c r="B17" s="7" t="s">
        <v>11</v>
      </c>
      <c r="D17" s="7" t="s">
        <v>2</v>
      </c>
      <c r="F17" s="1">
        <f>H26</f>
        <v>9000000</v>
      </c>
      <c r="G17" s="111"/>
      <c r="H17" s="95"/>
    </row>
    <row r="18" spans="2:8" x14ac:dyDescent="0.2">
      <c r="B18" s="12" t="s">
        <v>19</v>
      </c>
      <c r="D18" s="7" t="s">
        <v>2</v>
      </c>
      <c r="F18" s="111" t="s">
        <v>52</v>
      </c>
      <c r="G18" s="95"/>
      <c r="H18" s="95"/>
    </row>
    <row r="19" spans="2:8" x14ac:dyDescent="0.2">
      <c r="B19" s="2" t="s">
        <v>12</v>
      </c>
      <c r="F19" s="6"/>
    </row>
    <row r="20" spans="2:8" x14ac:dyDescent="0.2">
      <c r="F20" s="6"/>
    </row>
    <row r="21" spans="2:8" ht="25.5" x14ac:dyDescent="0.2">
      <c r="B21" s="10" t="s">
        <v>0</v>
      </c>
      <c r="C21" s="112" t="s">
        <v>13</v>
      </c>
      <c r="D21" s="113"/>
      <c r="E21" s="112" t="s">
        <v>1</v>
      </c>
      <c r="F21" s="113"/>
      <c r="G21" s="113"/>
      <c r="H21" s="13" t="s">
        <v>15</v>
      </c>
    </row>
    <row r="22" spans="2:8" ht="38.25" customHeight="1" x14ac:dyDescent="0.2">
      <c r="B22" s="15" t="s">
        <v>14</v>
      </c>
      <c r="C22" s="99" t="s">
        <v>22</v>
      </c>
      <c r="D22" s="100"/>
      <c r="E22" s="101" t="s">
        <v>51</v>
      </c>
      <c r="F22" s="102"/>
      <c r="G22" s="103"/>
      <c r="H22" s="14">
        <f>72000*125</f>
        <v>9000000</v>
      </c>
    </row>
    <row r="23" spans="2:8" x14ac:dyDescent="0.2">
      <c r="B23" s="11"/>
      <c r="C23" s="104"/>
      <c r="D23" s="105"/>
      <c r="E23" s="101"/>
      <c r="F23" s="106"/>
      <c r="G23" s="107"/>
      <c r="H23" s="14"/>
    </row>
    <row r="24" spans="2:8" x14ac:dyDescent="0.2">
      <c r="B24" s="11"/>
      <c r="C24" s="108"/>
      <c r="D24" s="109"/>
      <c r="E24" s="101"/>
      <c r="F24" s="106"/>
      <c r="G24" s="107"/>
      <c r="H24" s="14"/>
    </row>
    <row r="25" spans="2:8" x14ac:dyDescent="0.2">
      <c r="B25" s="9"/>
      <c r="C25" s="118"/>
      <c r="D25" s="119"/>
      <c r="E25" s="118"/>
      <c r="F25" s="119"/>
      <c r="G25" s="119"/>
      <c r="H25" s="11"/>
    </row>
    <row r="26" spans="2:8" x14ac:dyDescent="0.2">
      <c r="B26" s="108" t="s">
        <v>18</v>
      </c>
      <c r="C26" s="120"/>
      <c r="D26" s="120"/>
      <c r="E26" s="120"/>
      <c r="F26" s="120"/>
      <c r="G26" s="121"/>
      <c r="H26" s="14">
        <f>SUM(H22:H24)</f>
        <v>9000000</v>
      </c>
    </row>
    <row r="27" spans="2:8" x14ac:dyDescent="0.2">
      <c r="F27" s="6"/>
    </row>
    <row r="28" spans="2:8" x14ac:dyDescent="0.2">
      <c r="F28" s="6"/>
    </row>
    <row r="29" spans="2:8" x14ac:dyDescent="0.2">
      <c r="F29" s="6"/>
    </row>
    <row r="30" spans="2:8" x14ac:dyDescent="0.2">
      <c r="F30" s="6"/>
    </row>
    <row r="31" spans="2:8" x14ac:dyDescent="0.2">
      <c r="F31" s="6"/>
    </row>
    <row r="32" spans="2:8" x14ac:dyDescent="0.2">
      <c r="F32" s="6"/>
    </row>
    <row r="33" spans="2:8" x14ac:dyDescent="0.2">
      <c r="F33" s="6"/>
    </row>
    <row r="34" spans="2:8" x14ac:dyDescent="0.2">
      <c r="B34" s="116" t="s">
        <v>20</v>
      </c>
      <c r="C34" s="117"/>
      <c r="D34" s="117"/>
      <c r="E34" s="117"/>
      <c r="F34" s="6"/>
      <c r="G34" s="116" t="s">
        <v>21</v>
      </c>
      <c r="H34" s="117"/>
    </row>
    <row r="35" spans="2:8" x14ac:dyDescent="0.2">
      <c r="B35" s="116" t="s">
        <v>23</v>
      </c>
      <c r="C35" s="117"/>
      <c r="D35" s="117"/>
      <c r="E35" s="117"/>
      <c r="F35" s="6"/>
      <c r="G35" s="116" t="s">
        <v>24</v>
      </c>
      <c r="H35" s="117"/>
    </row>
    <row r="39" spans="2:8" x14ac:dyDescent="0.2">
      <c r="B39" s="114" t="s">
        <v>36</v>
      </c>
      <c r="C39" s="115"/>
      <c r="D39" s="115"/>
      <c r="E39" s="115"/>
      <c r="G39" s="114" t="s">
        <v>47</v>
      </c>
      <c r="H39" s="115"/>
    </row>
    <row r="40" spans="2:8" x14ac:dyDescent="0.2">
      <c r="B40" s="116" t="s">
        <v>48</v>
      </c>
      <c r="C40" s="117"/>
      <c r="D40" s="117"/>
      <c r="E40" s="117"/>
      <c r="G40" s="116" t="s">
        <v>48</v>
      </c>
      <c r="H40" s="117"/>
    </row>
    <row r="41" spans="2:8" x14ac:dyDescent="0.2">
      <c r="B41" s="116" t="s">
        <v>37</v>
      </c>
      <c r="C41" s="117"/>
      <c r="D41" s="117"/>
      <c r="E41" s="117"/>
      <c r="G41" s="116" t="s">
        <v>49</v>
      </c>
      <c r="H41" s="117"/>
    </row>
    <row r="62" spans="1:8" x14ac:dyDescent="0.2">
      <c r="C62" s="3"/>
      <c r="D62" s="3"/>
      <c r="F62" s="3"/>
      <c r="G62" s="3"/>
      <c r="H62" s="3"/>
    </row>
    <row r="63" spans="1:8" ht="14.25" x14ac:dyDescent="0.2">
      <c r="A63" s="4"/>
      <c r="B63" s="4"/>
      <c r="C63" s="5"/>
      <c r="D63" s="90" t="s">
        <v>3</v>
      </c>
      <c r="E63" s="91"/>
      <c r="F63" s="91"/>
      <c r="G63" s="91"/>
      <c r="H63" s="5"/>
    </row>
    <row r="64" spans="1:8" ht="14.25" x14ac:dyDescent="0.2">
      <c r="A64" s="4"/>
      <c r="B64" s="4"/>
      <c r="C64" s="4"/>
      <c r="D64" s="90" t="s">
        <v>4</v>
      </c>
      <c r="E64" s="91"/>
      <c r="F64" s="91"/>
      <c r="G64" s="91"/>
      <c r="H64" s="4"/>
    </row>
    <row r="65" spans="1:8" ht="14.25" x14ac:dyDescent="0.2">
      <c r="A65" s="5"/>
      <c r="B65" s="5"/>
      <c r="C65" s="5"/>
      <c r="D65" s="92" t="s">
        <v>46</v>
      </c>
      <c r="E65" s="93"/>
      <c r="F65" s="93"/>
      <c r="G65" s="93"/>
      <c r="H65" s="4"/>
    </row>
    <row r="66" spans="1:8" ht="15" x14ac:dyDescent="0.2">
      <c r="A66" s="8"/>
      <c r="B66" s="8"/>
      <c r="C66" s="8"/>
      <c r="D66" s="8"/>
      <c r="E66" s="8"/>
      <c r="F66" s="8"/>
      <c r="G66" s="8"/>
      <c r="H66" s="8"/>
    </row>
    <row r="67" spans="1:8" ht="15" x14ac:dyDescent="0.2">
      <c r="A67" s="8"/>
      <c r="B67" s="8"/>
      <c r="C67" s="8"/>
      <c r="D67" s="94" t="s">
        <v>5</v>
      </c>
      <c r="E67" s="95"/>
      <c r="F67" s="95"/>
      <c r="G67" s="95"/>
      <c r="H67" s="8"/>
    </row>
    <row r="68" spans="1:8" x14ac:dyDescent="0.2">
      <c r="F68" s="6"/>
    </row>
    <row r="69" spans="1:8" x14ac:dyDescent="0.2">
      <c r="F69" s="6"/>
    </row>
    <row r="70" spans="1:8" x14ac:dyDescent="0.2">
      <c r="F70" s="6"/>
    </row>
    <row r="71" spans="1:8" x14ac:dyDescent="0.2">
      <c r="B71" s="7" t="s">
        <v>6</v>
      </c>
      <c r="C71" s="7"/>
      <c r="D71" s="7" t="s">
        <v>2</v>
      </c>
      <c r="E71" s="7"/>
      <c r="F71" s="96" t="s">
        <v>57</v>
      </c>
      <c r="G71" s="122"/>
      <c r="H71" s="122"/>
    </row>
    <row r="72" spans="1:8" ht="14.25" customHeight="1" x14ac:dyDescent="0.2">
      <c r="B72" s="7" t="s">
        <v>7</v>
      </c>
      <c r="C72" s="7"/>
      <c r="D72" s="7" t="s">
        <v>2</v>
      </c>
      <c r="E72" s="7"/>
      <c r="F72" s="98" t="s">
        <v>55</v>
      </c>
      <c r="G72" s="95"/>
    </row>
    <row r="73" spans="1:8" x14ac:dyDescent="0.2">
      <c r="B73" s="7" t="s">
        <v>8</v>
      </c>
      <c r="C73" s="7"/>
      <c r="D73" s="7" t="s">
        <v>2</v>
      </c>
      <c r="E73" s="7"/>
      <c r="F73" s="110" t="s">
        <v>16</v>
      </c>
      <c r="G73" s="95"/>
    </row>
    <row r="74" spans="1:8" ht="15.75" customHeight="1" x14ac:dyDescent="0.2">
      <c r="B74" s="7" t="s">
        <v>9</v>
      </c>
      <c r="C74" s="7"/>
      <c r="D74" s="7" t="s">
        <v>2</v>
      </c>
      <c r="E74" s="7"/>
      <c r="F74" s="110" t="s">
        <v>17</v>
      </c>
      <c r="G74" s="95"/>
    </row>
    <row r="75" spans="1:8" ht="15" customHeight="1" x14ac:dyDescent="0.2">
      <c r="B75" s="7" t="s">
        <v>10</v>
      </c>
      <c r="C75" s="7"/>
      <c r="D75" s="7" t="s">
        <v>2</v>
      </c>
      <c r="E75" s="7"/>
      <c r="F75" s="98" t="str">
        <f>F72</f>
        <v xml:space="preserve"> 17 Maret 2025</v>
      </c>
      <c r="G75" s="95"/>
    </row>
    <row r="76" spans="1:8" x14ac:dyDescent="0.2">
      <c r="F76" s="6"/>
    </row>
    <row r="77" spans="1:8" ht="17.25" customHeight="1" x14ac:dyDescent="0.2">
      <c r="B77" s="7" t="s">
        <v>11</v>
      </c>
      <c r="D77" s="7" t="s">
        <v>2</v>
      </c>
      <c r="F77" s="1">
        <f>H86</f>
        <v>10000000</v>
      </c>
      <c r="G77" s="111"/>
      <c r="H77" s="95"/>
    </row>
    <row r="78" spans="1:8" x14ac:dyDescent="0.2">
      <c r="B78" s="12" t="s">
        <v>19</v>
      </c>
      <c r="D78" s="7" t="s">
        <v>2</v>
      </c>
      <c r="F78" s="111" t="s">
        <v>39</v>
      </c>
      <c r="G78" s="95"/>
      <c r="H78" s="95"/>
    </row>
    <row r="79" spans="1:8" x14ac:dyDescent="0.2">
      <c r="B79" s="2" t="s">
        <v>12</v>
      </c>
      <c r="F79" s="6"/>
    </row>
    <row r="80" spans="1:8" x14ac:dyDescent="0.2">
      <c r="F80" s="6"/>
    </row>
    <row r="81" spans="2:8" ht="25.5" x14ac:dyDescent="0.2">
      <c r="B81" s="10" t="s">
        <v>0</v>
      </c>
      <c r="C81" s="112" t="s">
        <v>13</v>
      </c>
      <c r="D81" s="113"/>
      <c r="E81" s="112" t="s">
        <v>1</v>
      </c>
      <c r="F81" s="113"/>
      <c r="G81" s="113"/>
      <c r="H81" s="13" t="s">
        <v>15</v>
      </c>
    </row>
    <row r="82" spans="2:8" ht="38.25" customHeight="1" x14ac:dyDescent="0.2">
      <c r="B82" s="15" t="s">
        <v>14</v>
      </c>
      <c r="C82" s="99" t="s">
        <v>22</v>
      </c>
      <c r="D82" s="100"/>
      <c r="E82" s="101" t="s">
        <v>56</v>
      </c>
      <c r="F82" s="102"/>
      <c r="G82" s="103"/>
      <c r="H82" s="14">
        <f>80000*125</f>
        <v>10000000</v>
      </c>
    </row>
    <row r="83" spans="2:8" x14ac:dyDescent="0.2">
      <c r="B83" s="11"/>
      <c r="C83" s="104"/>
      <c r="D83" s="105"/>
      <c r="E83" s="101"/>
      <c r="F83" s="106"/>
      <c r="G83" s="107"/>
      <c r="H83" s="14"/>
    </row>
    <row r="84" spans="2:8" x14ac:dyDescent="0.2">
      <c r="B84" s="11"/>
      <c r="C84" s="108"/>
      <c r="D84" s="109"/>
      <c r="E84" s="101"/>
      <c r="F84" s="106"/>
      <c r="G84" s="107"/>
      <c r="H84" s="14"/>
    </row>
    <row r="85" spans="2:8" x14ac:dyDescent="0.2">
      <c r="B85" s="9"/>
      <c r="C85" s="118"/>
      <c r="D85" s="119"/>
      <c r="E85" s="118"/>
      <c r="F85" s="119"/>
      <c r="G85" s="119"/>
      <c r="H85" s="11"/>
    </row>
    <row r="86" spans="2:8" x14ac:dyDescent="0.2">
      <c r="B86" s="108" t="s">
        <v>18</v>
      </c>
      <c r="C86" s="120"/>
      <c r="D86" s="120"/>
      <c r="E86" s="120"/>
      <c r="F86" s="120"/>
      <c r="G86" s="121"/>
      <c r="H86" s="14">
        <f>SUM(H82:H84)</f>
        <v>10000000</v>
      </c>
    </row>
    <row r="87" spans="2:8" x14ac:dyDescent="0.2">
      <c r="F87" s="6"/>
    </row>
    <row r="88" spans="2:8" x14ac:dyDescent="0.2">
      <c r="F88" s="6"/>
    </row>
    <row r="89" spans="2:8" x14ac:dyDescent="0.2">
      <c r="F89" s="6"/>
    </row>
    <row r="90" spans="2:8" x14ac:dyDescent="0.2">
      <c r="F90" s="6"/>
    </row>
    <row r="91" spans="2:8" x14ac:dyDescent="0.2">
      <c r="F91" s="6"/>
    </row>
    <row r="92" spans="2:8" x14ac:dyDescent="0.2">
      <c r="F92" s="6"/>
    </row>
    <row r="93" spans="2:8" x14ac:dyDescent="0.2">
      <c r="F93" s="6"/>
    </row>
    <row r="94" spans="2:8" x14ac:dyDescent="0.2">
      <c r="B94" s="116" t="s">
        <v>20</v>
      </c>
      <c r="C94" s="117"/>
      <c r="D94" s="117"/>
      <c r="E94" s="117"/>
      <c r="F94" s="6"/>
      <c r="G94" s="116" t="s">
        <v>21</v>
      </c>
      <c r="H94" s="117"/>
    </row>
    <row r="95" spans="2:8" x14ac:dyDescent="0.2">
      <c r="B95" s="116" t="s">
        <v>23</v>
      </c>
      <c r="C95" s="117"/>
      <c r="D95" s="117"/>
      <c r="E95" s="117"/>
      <c r="F95" s="6"/>
      <c r="G95" s="116" t="s">
        <v>24</v>
      </c>
      <c r="H95" s="117"/>
    </row>
    <row r="99" spans="2:8" x14ac:dyDescent="0.2">
      <c r="B99" s="114" t="s">
        <v>36</v>
      </c>
      <c r="C99" s="115"/>
      <c r="D99" s="115"/>
      <c r="E99" s="115"/>
      <c r="G99" s="114" t="s">
        <v>47</v>
      </c>
      <c r="H99" s="115"/>
    </row>
    <row r="100" spans="2:8" x14ac:dyDescent="0.2">
      <c r="B100" s="116" t="s">
        <v>48</v>
      </c>
      <c r="C100" s="117"/>
      <c r="D100" s="117"/>
      <c r="E100" s="117"/>
      <c r="G100" s="116" t="s">
        <v>48</v>
      </c>
      <c r="H100" s="117"/>
    </row>
    <row r="101" spans="2:8" x14ac:dyDescent="0.2">
      <c r="B101" s="116" t="s">
        <v>37</v>
      </c>
      <c r="C101" s="117"/>
      <c r="D101" s="117"/>
      <c r="E101" s="117"/>
      <c r="G101" s="116" t="s">
        <v>49</v>
      </c>
      <c r="H101" s="117"/>
    </row>
    <row r="122" spans="1:8" x14ac:dyDescent="0.2">
      <c r="C122" s="3"/>
      <c r="D122" s="3"/>
      <c r="F122" s="3"/>
      <c r="G122" s="3"/>
      <c r="H122" s="3"/>
    </row>
    <row r="123" spans="1:8" ht="14.25" x14ac:dyDescent="0.2">
      <c r="A123" s="4"/>
      <c r="B123" s="4"/>
      <c r="C123" s="5"/>
      <c r="D123" s="90" t="s">
        <v>3</v>
      </c>
      <c r="E123" s="91"/>
      <c r="F123" s="91"/>
      <c r="G123" s="91"/>
      <c r="H123" s="5"/>
    </row>
    <row r="124" spans="1:8" ht="14.25" x14ac:dyDescent="0.2">
      <c r="A124" s="4"/>
      <c r="B124" s="4"/>
      <c r="C124" s="4"/>
      <c r="D124" s="90" t="s">
        <v>4</v>
      </c>
      <c r="E124" s="91"/>
      <c r="F124" s="91"/>
      <c r="G124" s="91"/>
      <c r="H124" s="4"/>
    </row>
    <row r="125" spans="1:8" ht="14.25" x14ac:dyDescent="0.2">
      <c r="A125" s="5"/>
      <c r="B125" s="5"/>
      <c r="C125" s="5"/>
      <c r="D125" s="92" t="s">
        <v>46</v>
      </c>
      <c r="E125" s="93"/>
      <c r="F125" s="93"/>
      <c r="G125" s="93"/>
      <c r="H125" s="4"/>
    </row>
    <row r="126" spans="1:8" ht="15" x14ac:dyDescent="0.2">
      <c r="A126" s="8"/>
      <c r="B126" s="8"/>
      <c r="C126" s="8"/>
      <c r="D126" s="8"/>
      <c r="E126" s="8"/>
      <c r="F126" s="8"/>
      <c r="G126" s="8"/>
      <c r="H126" s="8"/>
    </row>
    <row r="127" spans="1:8" ht="15" x14ac:dyDescent="0.2">
      <c r="A127" s="8"/>
      <c r="B127" s="8"/>
      <c r="C127" s="8"/>
      <c r="D127" s="94" t="s">
        <v>5</v>
      </c>
      <c r="E127" s="95"/>
      <c r="F127" s="95"/>
      <c r="G127" s="95"/>
      <c r="H127" s="8"/>
    </row>
    <row r="128" spans="1:8" x14ac:dyDescent="0.2">
      <c r="F128" s="6"/>
    </row>
    <row r="129" spans="2:8" x14ac:dyDescent="0.2">
      <c r="F129" s="6"/>
    </row>
    <row r="130" spans="2:8" x14ac:dyDescent="0.2">
      <c r="F130" s="6"/>
    </row>
    <row r="131" spans="2:8" x14ac:dyDescent="0.2">
      <c r="B131" s="7" t="s">
        <v>6</v>
      </c>
      <c r="C131" s="7"/>
      <c r="D131" s="7" t="s">
        <v>2</v>
      </c>
      <c r="E131" s="7"/>
      <c r="F131" s="96" t="s">
        <v>58</v>
      </c>
      <c r="G131" s="122"/>
      <c r="H131" s="122"/>
    </row>
    <row r="132" spans="2:8" ht="14.25" customHeight="1" x14ac:dyDescent="0.2">
      <c r="B132" s="7" t="s">
        <v>7</v>
      </c>
      <c r="C132" s="7"/>
      <c r="D132" s="7" t="s">
        <v>2</v>
      </c>
      <c r="E132" s="7"/>
      <c r="F132" s="98" t="s">
        <v>59</v>
      </c>
      <c r="G132" s="95"/>
    </row>
    <row r="133" spans="2:8" x14ac:dyDescent="0.2">
      <c r="B133" s="7" t="s">
        <v>8</v>
      </c>
      <c r="C133" s="7"/>
      <c r="D133" s="7" t="s">
        <v>2</v>
      </c>
      <c r="E133" s="7"/>
      <c r="F133" s="110" t="s">
        <v>16</v>
      </c>
      <c r="G133" s="95"/>
    </row>
    <row r="134" spans="2:8" ht="15.75" customHeight="1" x14ac:dyDescent="0.2">
      <c r="B134" s="7" t="s">
        <v>9</v>
      </c>
      <c r="C134" s="7"/>
      <c r="D134" s="7" t="s">
        <v>2</v>
      </c>
      <c r="E134" s="7"/>
      <c r="F134" s="110" t="s">
        <v>17</v>
      </c>
      <c r="G134" s="95"/>
    </row>
    <row r="135" spans="2:8" ht="15" customHeight="1" x14ac:dyDescent="0.2">
      <c r="B135" s="7" t="s">
        <v>10</v>
      </c>
      <c r="C135" s="7"/>
      <c r="D135" s="7" t="s">
        <v>2</v>
      </c>
      <c r="E135" s="7"/>
      <c r="F135" s="98" t="str">
        <f>F132</f>
        <v xml:space="preserve"> 15 April  2025</v>
      </c>
      <c r="G135" s="95"/>
    </row>
    <row r="136" spans="2:8" x14ac:dyDescent="0.2">
      <c r="F136" s="6"/>
    </row>
    <row r="137" spans="2:8" ht="17.25" customHeight="1" x14ac:dyDescent="0.2">
      <c r="B137" s="7" t="s">
        <v>11</v>
      </c>
      <c r="D137" s="7" t="s">
        <v>2</v>
      </c>
      <c r="F137" s="1">
        <f>H146</f>
        <v>5000000</v>
      </c>
      <c r="G137" s="111"/>
      <c r="H137" s="95"/>
    </row>
    <row r="138" spans="2:8" x14ac:dyDescent="0.2">
      <c r="B138" s="12" t="s">
        <v>19</v>
      </c>
      <c r="D138" s="7" t="s">
        <v>2</v>
      </c>
      <c r="F138" s="111" t="s">
        <v>38</v>
      </c>
      <c r="G138" s="95"/>
      <c r="H138" s="95"/>
    </row>
    <row r="139" spans="2:8" x14ac:dyDescent="0.2">
      <c r="B139" s="2" t="s">
        <v>12</v>
      </c>
      <c r="F139" s="6"/>
    </row>
    <row r="140" spans="2:8" x14ac:dyDescent="0.2">
      <c r="F140" s="6"/>
    </row>
    <row r="141" spans="2:8" ht="25.5" x14ac:dyDescent="0.2">
      <c r="B141" s="10" t="s">
        <v>0</v>
      </c>
      <c r="C141" s="112" t="s">
        <v>13</v>
      </c>
      <c r="D141" s="113"/>
      <c r="E141" s="112" t="s">
        <v>1</v>
      </c>
      <c r="F141" s="113"/>
      <c r="G141" s="113"/>
      <c r="H141" s="13" t="s">
        <v>15</v>
      </c>
    </row>
    <row r="142" spans="2:8" ht="38.25" customHeight="1" x14ac:dyDescent="0.2">
      <c r="B142" s="15" t="s">
        <v>14</v>
      </c>
      <c r="C142" s="99" t="s">
        <v>22</v>
      </c>
      <c r="D142" s="100"/>
      <c r="E142" s="101" t="s">
        <v>60</v>
      </c>
      <c r="F142" s="102"/>
      <c r="G142" s="103"/>
      <c r="H142" s="14">
        <f>25000*200</f>
        <v>5000000</v>
      </c>
    </row>
    <row r="143" spans="2:8" x14ac:dyDescent="0.2">
      <c r="B143" s="11"/>
      <c r="C143" s="104"/>
      <c r="D143" s="105"/>
      <c r="E143" s="101"/>
      <c r="F143" s="106"/>
      <c r="G143" s="107"/>
      <c r="H143" s="14"/>
    </row>
    <row r="144" spans="2:8" x14ac:dyDescent="0.2">
      <c r="B144" s="11"/>
      <c r="C144" s="108"/>
      <c r="D144" s="109"/>
      <c r="E144" s="101"/>
      <c r="F144" s="106"/>
      <c r="G144" s="107"/>
      <c r="H144" s="14"/>
    </row>
    <row r="145" spans="2:8" x14ac:dyDescent="0.2">
      <c r="B145" s="9"/>
      <c r="C145" s="118"/>
      <c r="D145" s="119"/>
      <c r="E145" s="118"/>
      <c r="F145" s="119"/>
      <c r="G145" s="119"/>
      <c r="H145" s="11"/>
    </row>
    <row r="146" spans="2:8" x14ac:dyDescent="0.2">
      <c r="B146" s="108" t="s">
        <v>18</v>
      </c>
      <c r="C146" s="120"/>
      <c r="D146" s="120"/>
      <c r="E146" s="120"/>
      <c r="F146" s="120"/>
      <c r="G146" s="121"/>
      <c r="H146" s="14">
        <f>SUM(H142:H144)</f>
        <v>5000000</v>
      </c>
    </row>
    <row r="147" spans="2:8" x14ac:dyDescent="0.2">
      <c r="F147" s="6"/>
    </row>
    <row r="148" spans="2:8" x14ac:dyDescent="0.2">
      <c r="F148" s="6"/>
    </row>
    <row r="149" spans="2:8" x14ac:dyDescent="0.2">
      <c r="F149" s="6"/>
    </row>
    <row r="150" spans="2:8" x14ac:dyDescent="0.2">
      <c r="F150" s="6"/>
    </row>
    <row r="151" spans="2:8" x14ac:dyDescent="0.2">
      <c r="F151" s="6"/>
    </row>
    <row r="152" spans="2:8" x14ac:dyDescent="0.2">
      <c r="F152" s="6"/>
    </row>
    <row r="153" spans="2:8" x14ac:dyDescent="0.2">
      <c r="F153" s="6"/>
    </row>
    <row r="154" spans="2:8" x14ac:dyDescent="0.2">
      <c r="B154" s="116" t="s">
        <v>20</v>
      </c>
      <c r="C154" s="117"/>
      <c r="D154" s="117"/>
      <c r="E154" s="117"/>
      <c r="F154" s="6"/>
      <c r="G154" s="116" t="s">
        <v>21</v>
      </c>
      <c r="H154" s="117"/>
    </row>
    <row r="155" spans="2:8" x14ac:dyDescent="0.2">
      <c r="B155" s="116" t="s">
        <v>23</v>
      </c>
      <c r="C155" s="117"/>
      <c r="D155" s="117"/>
      <c r="E155" s="117"/>
      <c r="F155" s="6"/>
      <c r="G155" s="116" t="s">
        <v>24</v>
      </c>
      <c r="H155" s="117"/>
    </row>
    <row r="159" spans="2:8" x14ac:dyDescent="0.2">
      <c r="B159" s="114" t="s">
        <v>36</v>
      </c>
      <c r="C159" s="115"/>
      <c r="D159" s="115"/>
      <c r="E159" s="115"/>
      <c r="G159" s="114" t="s">
        <v>47</v>
      </c>
      <c r="H159" s="115"/>
    </row>
    <row r="160" spans="2:8" x14ac:dyDescent="0.2">
      <c r="B160" s="116" t="s">
        <v>48</v>
      </c>
      <c r="C160" s="117"/>
      <c r="D160" s="117"/>
      <c r="E160" s="117"/>
      <c r="G160" s="116" t="s">
        <v>48</v>
      </c>
      <c r="H160" s="117"/>
    </row>
    <row r="161" spans="2:8" x14ac:dyDescent="0.2">
      <c r="B161" s="116" t="s">
        <v>37</v>
      </c>
      <c r="C161" s="117"/>
      <c r="D161" s="117"/>
      <c r="E161" s="117"/>
      <c r="G161" s="116" t="s">
        <v>49</v>
      </c>
      <c r="H161" s="117"/>
    </row>
    <row r="182" spans="1:8" x14ac:dyDescent="0.2">
      <c r="C182" s="3"/>
      <c r="D182" s="3"/>
      <c r="F182" s="3"/>
      <c r="G182" s="3"/>
      <c r="H182" s="3"/>
    </row>
    <row r="183" spans="1:8" ht="14.25" x14ac:dyDescent="0.2">
      <c r="A183" s="4"/>
      <c r="B183" s="4"/>
      <c r="C183" s="5"/>
      <c r="D183" s="90" t="s">
        <v>3</v>
      </c>
      <c r="E183" s="91"/>
      <c r="F183" s="91"/>
      <c r="G183" s="91"/>
      <c r="H183" s="5"/>
    </row>
    <row r="184" spans="1:8" ht="14.25" x14ac:dyDescent="0.2">
      <c r="A184" s="4"/>
      <c r="B184" s="4"/>
      <c r="C184" s="4"/>
      <c r="D184" s="90" t="s">
        <v>4</v>
      </c>
      <c r="E184" s="91"/>
      <c r="F184" s="91"/>
      <c r="G184" s="91"/>
      <c r="H184" s="4"/>
    </row>
    <row r="185" spans="1:8" ht="14.25" x14ac:dyDescent="0.2">
      <c r="A185" s="5"/>
      <c r="B185" s="5"/>
      <c r="C185" s="5"/>
      <c r="D185" s="92" t="s">
        <v>46</v>
      </c>
      <c r="E185" s="93"/>
      <c r="F185" s="93"/>
      <c r="G185" s="93"/>
      <c r="H185" s="4"/>
    </row>
    <row r="186" spans="1:8" ht="15" x14ac:dyDescent="0.2">
      <c r="A186" s="8"/>
      <c r="B186" s="8"/>
      <c r="C186" s="8"/>
      <c r="D186" s="8"/>
      <c r="E186" s="8"/>
      <c r="F186" s="8"/>
      <c r="G186" s="8"/>
      <c r="H186" s="8"/>
    </row>
    <row r="187" spans="1:8" ht="15" x14ac:dyDescent="0.2">
      <c r="A187" s="8"/>
      <c r="B187" s="8"/>
      <c r="C187" s="8"/>
      <c r="D187" s="94" t="s">
        <v>5</v>
      </c>
      <c r="E187" s="95"/>
      <c r="F187" s="95"/>
      <c r="G187" s="95"/>
      <c r="H187" s="8"/>
    </row>
    <row r="188" spans="1:8" x14ac:dyDescent="0.2">
      <c r="F188" s="6"/>
    </row>
    <row r="189" spans="1:8" x14ac:dyDescent="0.2">
      <c r="F189" s="6"/>
    </row>
    <row r="190" spans="1:8" x14ac:dyDescent="0.2">
      <c r="F190" s="6"/>
    </row>
    <row r="191" spans="1:8" x14ac:dyDescent="0.2">
      <c r="B191" s="7" t="s">
        <v>6</v>
      </c>
      <c r="C191" s="7"/>
      <c r="D191" s="7" t="s">
        <v>2</v>
      </c>
      <c r="E191" s="7"/>
      <c r="F191" s="96" t="s">
        <v>64</v>
      </c>
      <c r="G191" s="122"/>
      <c r="H191" s="122"/>
    </row>
    <row r="192" spans="1:8" ht="14.25" customHeight="1" x14ac:dyDescent="0.2">
      <c r="B192" s="7" t="s">
        <v>7</v>
      </c>
      <c r="C192" s="7"/>
      <c r="D192" s="7" t="s">
        <v>2</v>
      </c>
      <c r="E192" s="7"/>
      <c r="F192" s="98" t="s">
        <v>62</v>
      </c>
      <c r="G192" s="95"/>
    </row>
    <row r="193" spans="2:8" x14ac:dyDescent="0.2">
      <c r="B193" s="7" t="s">
        <v>8</v>
      </c>
      <c r="C193" s="7"/>
      <c r="D193" s="7" t="s">
        <v>2</v>
      </c>
      <c r="E193" s="7"/>
      <c r="F193" s="110" t="s">
        <v>16</v>
      </c>
      <c r="G193" s="95"/>
    </row>
    <row r="194" spans="2:8" ht="15.75" customHeight="1" x14ac:dyDescent="0.2">
      <c r="B194" s="7" t="s">
        <v>9</v>
      </c>
      <c r="C194" s="7"/>
      <c r="D194" s="7" t="s">
        <v>2</v>
      </c>
      <c r="E194" s="7"/>
      <c r="F194" s="110" t="s">
        <v>17</v>
      </c>
      <c r="G194" s="95"/>
    </row>
    <row r="195" spans="2:8" ht="15" customHeight="1" x14ac:dyDescent="0.2">
      <c r="B195" s="7" t="s">
        <v>10</v>
      </c>
      <c r="C195" s="7"/>
      <c r="D195" s="7" t="s">
        <v>2</v>
      </c>
      <c r="E195" s="7"/>
      <c r="F195" s="98" t="str">
        <f>F192</f>
        <v xml:space="preserve"> 22 April  2025</v>
      </c>
      <c r="G195" s="95"/>
    </row>
    <row r="196" spans="2:8" x14ac:dyDescent="0.2">
      <c r="F196" s="6"/>
    </row>
    <row r="197" spans="2:8" ht="17.25" customHeight="1" x14ac:dyDescent="0.2">
      <c r="B197" s="7" t="s">
        <v>11</v>
      </c>
      <c r="D197" s="7" t="s">
        <v>2</v>
      </c>
      <c r="F197" s="1">
        <f>H206</f>
        <v>5000000</v>
      </c>
      <c r="G197" s="111"/>
      <c r="H197" s="95"/>
    </row>
    <row r="198" spans="2:8" x14ac:dyDescent="0.2">
      <c r="B198" s="12" t="s">
        <v>19</v>
      </c>
      <c r="D198" s="7" t="s">
        <v>2</v>
      </c>
      <c r="F198" s="111" t="s">
        <v>38</v>
      </c>
      <c r="G198" s="95"/>
      <c r="H198" s="95"/>
    </row>
    <row r="199" spans="2:8" x14ac:dyDescent="0.2">
      <c r="B199" s="2" t="s">
        <v>12</v>
      </c>
      <c r="F199" s="6"/>
    </row>
    <row r="200" spans="2:8" x14ac:dyDescent="0.2">
      <c r="F200" s="6"/>
    </row>
    <row r="201" spans="2:8" ht="25.5" x14ac:dyDescent="0.2">
      <c r="B201" s="10" t="s">
        <v>0</v>
      </c>
      <c r="C201" s="112" t="s">
        <v>13</v>
      </c>
      <c r="D201" s="113"/>
      <c r="E201" s="112" t="s">
        <v>1</v>
      </c>
      <c r="F201" s="113"/>
      <c r="G201" s="113"/>
      <c r="H201" s="13" t="s">
        <v>15</v>
      </c>
    </row>
    <row r="202" spans="2:8" ht="38.25" customHeight="1" x14ac:dyDescent="0.2">
      <c r="B202" s="15" t="s">
        <v>14</v>
      </c>
      <c r="C202" s="99" t="s">
        <v>22</v>
      </c>
      <c r="D202" s="100"/>
      <c r="E202" s="101" t="s">
        <v>63</v>
      </c>
      <c r="F202" s="102"/>
      <c r="G202" s="103"/>
      <c r="H202" s="14">
        <f>25000*200</f>
        <v>5000000</v>
      </c>
    </row>
    <row r="203" spans="2:8" x14ac:dyDescent="0.2">
      <c r="B203" s="11"/>
      <c r="C203" s="104"/>
      <c r="D203" s="105"/>
      <c r="E203" s="101"/>
      <c r="F203" s="106"/>
      <c r="G203" s="107"/>
      <c r="H203" s="14"/>
    </row>
    <row r="204" spans="2:8" x14ac:dyDescent="0.2">
      <c r="B204" s="11"/>
      <c r="C204" s="108"/>
      <c r="D204" s="109"/>
      <c r="E204" s="101"/>
      <c r="F204" s="106"/>
      <c r="G204" s="107"/>
      <c r="H204" s="14"/>
    </row>
    <row r="205" spans="2:8" x14ac:dyDescent="0.2">
      <c r="B205" s="9"/>
      <c r="C205" s="118"/>
      <c r="D205" s="119"/>
      <c r="E205" s="118"/>
      <c r="F205" s="119"/>
      <c r="G205" s="119"/>
      <c r="H205" s="11"/>
    </row>
    <row r="206" spans="2:8" x14ac:dyDescent="0.2">
      <c r="B206" s="108" t="s">
        <v>18</v>
      </c>
      <c r="C206" s="120"/>
      <c r="D206" s="120"/>
      <c r="E206" s="120"/>
      <c r="F206" s="120"/>
      <c r="G206" s="121"/>
      <c r="H206" s="14">
        <f>SUM(H202:H204)</f>
        <v>5000000</v>
      </c>
    </row>
    <row r="207" spans="2:8" x14ac:dyDescent="0.2">
      <c r="F207" s="6"/>
    </row>
    <row r="208" spans="2:8" x14ac:dyDescent="0.2">
      <c r="F208" s="6"/>
    </row>
    <row r="209" spans="2:8" x14ac:dyDescent="0.2">
      <c r="F209" s="6"/>
    </row>
    <row r="210" spans="2:8" x14ac:dyDescent="0.2">
      <c r="F210" s="6"/>
    </row>
    <row r="211" spans="2:8" x14ac:dyDescent="0.2">
      <c r="F211" s="6"/>
    </row>
    <row r="212" spans="2:8" x14ac:dyDescent="0.2">
      <c r="F212" s="6"/>
    </row>
    <row r="213" spans="2:8" x14ac:dyDescent="0.2">
      <c r="F213" s="6"/>
    </row>
    <row r="214" spans="2:8" x14ac:dyDescent="0.2">
      <c r="B214" s="116" t="s">
        <v>20</v>
      </c>
      <c r="C214" s="117"/>
      <c r="D214" s="117"/>
      <c r="E214" s="117"/>
      <c r="F214" s="6"/>
      <c r="G214" s="116" t="s">
        <v>21</v>
      </c>
      <c r="H214" s="117"/>
    </row>
    <row r="215" spans="2:8" x14ac:dyDescent="0.2">
      <c r="B215" s="116" t="s">
        <v>23</v>
      </c>
      <c r="C215" s="117"/>
      <c r="D215" s="117"/>
      <c r="E215" s="117"/>
      <c r="F215" s="6"/>
      <c r="G215" s="116" t="s">
        <v>24</v>
      </c>
      <c r="H215" s="117"/>
    </row>
    <row r="219" spans="2:8" x14ac:dyDescent="0.2">
      <c r="B219" s="114" t="s">
        <v>36</v>
      </c>
      <c r="C219" s="115"/>
      <c r="D219" s="115"/>
      <c r="E219" s="115"/>
      <c r="G219" s="114" t="s">
        <v>47</v>
      </c>
      <c r="H219" s="115"/>
    </row>
    <row r="220" spans="2:8" x14ac:dyDescent="0.2">
      <c r="B220" s="116" t="s">
        <v>48</v>
      </c>
      <c r="C220" s="117"/>
      <c r="D220" s="117"/>
      <c r="E220" s="117"/>
      <c r="G220" s="116" t="s">
        <v>48</v>
      </c>
      <c r="H220" s="117"/>
    </row>
    <row r="221" spans="2:8" x14ac:dyDescent="0.2">
      <c r="B221" s="116" t="s">
        <v>37</v>
      </c>
      <c r="C221" s="117"/>
      <c r="D221" s="117"/>
      <c r="E221" s="117"/>
      <c r="G221" s="116" t="s">
        <v>49</v>
      </c>
      <c r="H221" s="117"/>
    </row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42" spans="1:8" x14ac:dyDescent="0.2">
      <c r="C242" s="3"/>
      <c r="D242" s="3"/>
      <c r="F242" s="3"/>
      <c r="G242" s="3"/>
      <c r="H242" s="3"/>
    </row>
    <row r="243" spans="1:8" ht="14.25" x14ac:dyDescent="0.2">
      <c r="A243" s="4"/>
      <c r="B243" s="4"/>
      <c r="C243" s="5"/>
      <c r="D243" s="123" t="s">
        <v>3</v>
      </c>
      <c r="E243" s="124"/>
      <c r="F243" s="124"/>
      <c r="G243" s="124"/>
      <c r="H243" s="5"/>
    </row>
    <row r="244" spans="1:8" ht="14.25" x14ac:dyDescent="0.2">
      <c r="A244" s="4"/>
      <c r="B244" s="4"/>
      <c r="C244" s="4"/>
      <c r="D244" s="123" t="s">
        <v>4</v>
      </c>
      <c r="E244" s="124"/>
      <c r="F244" s="124"/>
      <c r="G244" s="124"/>
      <c r="H244" s="4"/>
    </row>
    <row r="245" spans="1:8" ht="14.25" x14ac:dyDescent="0.2">
      <c r="A245" s="5"/>
      <c r="B245" s="5"/>
      <c r="C245" s="5"/>
      <c r="D245" s="125" t="s">
        <v>46</v>
      </c>
      <c r="E245" s="126"/>
      <c r="F245" s="126"/>
      <c r="G245" s="126"/>
      <c r="H245" s="4"/>
    </row>
    <row r="246" spans="1:8" ht="15" x14ac:dyDescent="0.2">
      <c r="A246" s="8"/>
      <c r="B246" s="8"/>
      <c r="C246" s="8"/>
      <c r="D246" s="16"/>
      <c r="E246" s="16"/>
      <c r="F246" s="16"/>
      <c r="G246" s="16"/>
      <c r="H246" s="8"/>
    </row>
    <row r="247" spans="1:8" ht="15" x14ac:dyDescent="0.2">
      <c r="A247" s="8"/>
      <c r="B247" s="8"/>
      <c r="C247" s="8"/>
      <c r="D247" s="127" t="s">
        <v>5</v>
      </c>
      <c r="E247" s="128"/>
      <c r="F247" s="128"/>
      <c r="G247" s="128"/>
      <c r="H247" s="8"/>
    </row>
    <row r="248" spans="1:8" x14ac:dyDescent="0.2">
      <c r="D248" s="17"/>
      <c r="E248" s="17"/>
      <c r="F248" s="18"/>
      <c r="G248" s="17"/>
    </row>
    <row r="249" spans="1:8" x14ac:dyDescent="0.2">
      <c r="D249" s="17"/>
      <c r="E249" s="17"/>
      <c r="F249" s="18"/>
      <c r="G249" s="17"/>
    </row>
    <row r="250" spans="1:8" x14ac:dyDescent="0.2">
      <c r="D250" s="17"/>
      <c r="E250" s="17"/>
      <c r="F250" s="18"/>
      <c r="G250" s="17"/>
    </row>
    <row r="251" spans="1:8" ht="12.75" customHeight="1" x14ac:dyDescent="0.2">
      <c r="B251" s="19" t="s">
        <v>6</v>
      </c>
      <c r="C251" s="19"/>
      <c r="D251" s="19" t="s">
        <v>2</v>
      </c>
      <c r="E251" s="130" t="s">
        <v>68</v>
      </c>
      <c r="F251" s="130"/>
      <c r="G251" s="130"/>
      <c r="H251" s="130"/>
    </row>
    <row r="252" spans="1:8" ht="14.25" customHeight="1" x14ac:dyDescent="0.2">
      <c r="B252" s="19" t="s">
        <v>7</v>
      </c>
      <c r="C252" s="19"/>
      <c r="D252" s="19" t="s">
        <v>2</v>
      </c>
      <c r="E252" s="7"/>
      <c r="F252" s="129" t="s">
        <v>65</v>
      </c>
      <c r="G252" s="128"/>
      <c r="H252" s="17"/>
    </row>
    <row r="253" spans="1:8" x14ac:dyDescent="0.2">
      <c r="B253" s="19" t="s">
        <v>8</v>
      </c>
      <c r="C253" s="19"/>
      <c r="D253" s="19" t="s">
        <v>2</v>
      </c>
      <c r="E253" s="7"/>
      <c r="F253" s="137" t="s">
        <v>16</v>
      </c>
      <c r="G253" s="128"/>
      <c r="H253" s="17"/>
    </row>
    <row r="254" spans="1:8" ht="15.75" customHeight="1" x14ac:dyDescent="0.2">
      <c r="B254" s="19" t="s">
        <v>9</v>
      </c>
      <c r="C254" s="19"/>
      <c r="D254" s="19" t="s">
        <v>2</v>
      </c>
      <c r="E254" s="7"/>
      <c r="F254" s="137" t="s">
        <v>17</v>
      </c>
      <c r="G254" s="128"/>
      <c r="H254" s="17"/>
    </row>
    <row r="255" spans="1:8" ht="15" customHeight="1" x14ac:dyDescent="0.2">
      <c r="B255" s="19" t="s">
        <v>10</v>
      </c>
      <c r="C255" s="19"/>
      <c r="D255" s="19" t="s">
        <v>2</v>
      </c>
      <c r="E255" s="7"/>
      <c r="F255" s="129" t="str">
        <f>F252</f>
        <v xml:space="preserve"> 17 April  2025</v>
      </c>
      <c r="G255" s="128"/>
      <c r="H255" s="17"/>
    </row>
    <row r="256" spans="1:8" x14ac:dyDescent="0.2">
      <c r="B256" s="17"/>
      <c r="C256" s="17"/>
      <c r="D256" s="17"/>
      <c r="F256" s="18"/>
      <c r="G256" s="17"/>
      <c r="H256" s="17"/>
    </row>
    <row r="257" spans="2:8" ht="17.25" customHeight="1" x14ac:dyDescent="0.2">
      <c r="B257" s="19" t="s">
        <v>11</v>
      </c>
      <c r="C257" s="17"/>
      <c r="D257" s="19" t="s">
        <v>2</v>
      </c>
      <c r="F257" s="21">
        <f>H266</f>
        <v>9500000</v>
      </c>
      <c r="G257" s="138"/>
      <c r="H257" s="128"/>
    </row>
    <row r="258" spans="2:8" x14ac:dyDescent="0.2">
      <c r="B258" s="20" t="s">
        <v>19</v>
      </c>
      <c r="C258" s="17"/>
      <c r="D258" s="19" t="s">
        <v>2</v>
      </c>
      <c r="F258" s="138" t="s">
        <v>67</v>
      </c>
      <c r="G258" s="128"/>
      <c r="H258" s="128"/>
    </row>
    <row r="259" spans="2:8" x14ac:dyDescent="0.2">
      <c r="B259" s="17" t="s">
        <v>12</v>
      </c>
      <c r="C259" s="17"/>
      <c r="D259" s="17"/>
      <c r="E259" s="17"/>
      <c r="F259" s="18"/>
      <c r="G259" s="17"/>
      <c r="H259" s="17"/>
    </row>
    <row r="260" spans="2:8" x14ac:dyDescent="0.2">
      <c r="B260" s="17"/>
      <c r="C260" s="17"/>
      <c r="D260" s="17"/>
      <c r="E260" s="17"/>
      <c r="F260" s="18"/>
      <c r="G260" s="17"/>
      <c r="H260" s="17"/>
    </row>
    <row r="261" spans="2:8" ht="25.5" x14ac:dyDescent="0.2">
      <c r="B261" s="22" t="s">
        <v>0</v>
      </c>
      <c r="C261" s="139" t="s">
        <v>13</v>
      </c>
      <c r="D261" s="140"/>
      <c r="E261" s="139" t="s">
        <v>1</v>
      </c>
      <c r="F261" s="140"/>
      <c r="G261" s="140"/>
      <c r="H261" s="23" t="s">
        <v>15</v>
      </c>
    </row>
    <row r="262" spans="2:8" ht="38.25" customHeight="1" x14ac:dyDescent="0.2">
      <c r="B262" s="24" t="s">
        <v>14</v>
      </c>
      <c r="C262" s="131" t="s">
        <v>22</v>
      </c>
      <c r="D262" s="132"/>
      <c r="E262" s="133" t="s">
        <v>66</v>
      </c>
      <c r="F262" s="134"/>
      <c r="G262" s="134"/>
      <c r="H262" s="25">
        <v>9500000</v>
      </c>
    </row>
    <row r="263" spans="2:8" x14ac:dyDescent="0.2">
      <c r="B263" s="19"/>
      <c r="C263" s="135"/>
      <c r="D263" s="135"/>
      <c r="E263" s="133"/>
      <c r="F263" s="133"/>
      <c r="G263" s="133"/>
      <c r="H263" s="25"/>
    </row>
    <row r="264" spans="2:8" x14ac:dyDescent="0.2">
      <c r="B264" s="19"/>
      <c r="C264" s="136"/>
      <c r="D264" s="136"/>
      <c r="E264" s="133"/>
      <c r="F264" s="133"/>
      <c r="G264" s="133"/>
      <c r="H264" s="25"/>
    </row>
    <row r="265" spans="2:8" x14ac:dyDescent="0.2">
      <c r="B265" s="17"/>
      <c r="C265" s="143"/>
      <c r="D265" s="126"/>
      <c r="E265" s="143"/>
      <c r="F265" s="126"/>
      <c r="G265" s="126"/>
      <c r="H265" s="19"/>
    </row>
    <row r="266" spans="2:8" x14ac:dyDescent="0.2">
      <c r="B266" s="136" t="s">
        <v>18</v>
      </c>
      <c r="C266" s="144"/>
      <c r="D266" s="144"/>
      <c r="E266" s="144"/>
      <c r="F266" s="144"/>
      <c r="G266" s="144"/>
      <c r="H266" s="25">
        <f>SUM(H262:H264)</f>
        <v>9500000</v>
      </c>
    </row>
    <row r="267" spans="2:8" x14ac:dyDescent="0.2">
      <c r="F267" s="6"/>
    </row>
    <row r="268" spans="2:8" x14ac:dyDescent="0.2">
      <c r="F268" s="6"/>
    </row>
    <row r="269" spans="2:8" x14ac:dyDescent="0.2">
      <c r="F269" s="6"/>
    </row>
    <row r="270" spans="2:8" x14ac:dyDescent="0.2">
      <c r="F270" s="6"/>
    </row>
    <row r="271" spans="2:8" x14ac:dyDescent="0.2">
      <c r="F271" s="6"/>
    </row>
    <row r="272" spans="2:8" x14ac:dyDescent="0.2">
      <c r="F272" s="6"/>
    </row>
    <row r="273" spans="2:8" x14ac:dyDescent="0.2">
      <c r="B273" s="17"/>
      <c r="C273" s="17"/>
      <c r="D273" s="17"/>
      <c r="E273" s="17"/>
      <c r="F273" s="18"/>
      <c r="G273" s="17"/>
      <c r="H273" s="17"/>
    </row>
    <row r="274" spans="2:8" x14ac:dyDescent="0.2">
      <c r="B274" s="141" t="s">
        <v>20</v>
      </c>
      <c r="C274" s="142"/>
      <c r="D274" s="142"/>
      <c r="E274" s="142"/>
      <c r="F274" s="18"/>
      <c r="G274" s="141" t="s">
        <v>21</v>
      </c>
      <c r="H274" s="142"/>
    </row>
    <row r="275" spans="2:8" x14ac:dyDescent="0.2">
      <c r="B275" s="141" t="s">
        <v>23</v>
      </c>
      <c r="C275" s="142"/>
      <c r="D275" s="142"/>
      <c r="E275" s="142"/>
      <c r="F275" s="18"/>
      <c r="G275" s="141" t="s">
        <v>24</v>
      </c>
      <c r="H275" s="142"/>
    </row>
    <row r="276" spans="2:8" x14ac:dyDescent="0.2">
      <c r="B276" s="17"/>
      <c r="C276" s="17"/>
      <c r="D276" s="17"/>
      <c r="E276" s="17"/>
      <c r="F276" s="17"/>
      <c r="G276" s="17"/>
      <c r="H276" s="17"/>
    </row>
    <row r="277" spans="2:8" x14ac:dyDescent="0.2">
      <c r="B277" s="17"/>
      <c r="C277" s="17"/>
      <c r="D277" s="17"/>
      <c r="E277" s="17"/>
      <c r="F277" s="17"/>
      <c r="G277" s="17"/>
      <c r="H277" s="17"/>
    </row>
    <row r="278" spans="2:8" x14ac:dyDescent="0.2">
      <c r="B278" s="17"/>
      <c r="C278" s="17"/>
      <c r="D278" s="17"/>
      <c r="E278" s="17"/>
      <c r="F278" s="17"/>
      <c r="G278" s="17"/>
      <c r="H278" s="17"/>
    </row>
    <row r="279" spans="2:8" x14ac:dyDescent="0.2">
      <c r="B279" s="131" t="s">
        <v>36</v>
      </c>
      <c r="C279" s="132"/>
      <c r="D279" s="132"/>
      <c r="E279" s="132"/>
      <c r="F279" s="17"/>
      <c r="G279" s="131" t="s">
        <v>47</v>
      </c>
      <c r="H279" s="132"/>
    </row>
    <row r="280" spans="2:8" x14ac:dyDescent="0.2">
      <c r="B280" s="141" t="s">
        <v>48</v>
      </c>
      <c r="C280" s="142"/>
      <c r="D280" s="142"/>
      <c r="E280" s="142"/>
      <c r="F280" s="17"/>
      <c r="G280" s="141" t="s">
        <v>48</v>
      </c>
      <c r="H280" s="142"/>
    </row>
    <row r="281" spans="2:8" x14ac:dyDescent="0.2">
      <c r="B281" s="141" t="s">
        <v>37</v>
      </c>
      <c r="C281" s="142"/>
      <c r="D281" s="142"/>
      <c r="E281" s="142"/>
      <c r="F281" s="17"/>
      <c r="G281" s="141" t="s">
        <v>49</v>
      </c>
      <c r="H281" s="142"/>
    </row>
    <row r="282" spans="2:8" x14ac:dyDescent="0.2">
      <c r="B282" s="17"/>
      <c r="C282" s="17"/>
      <c r="D282" s="17"/>
      <c r="E282" s="17"/>
      <c r="F282" s="17"/>
      <c r="G282" s="17"/>
      <c r="H282" s="17"/>
    </row>
    <row r="283" spans="2:8" x14ac:dyDescent="0.2">
      <c r="B283" s="17"/>
      <c r="C283" s="17"/>
      <c r="D283" s="17"/>
      <c r="E283" s="17"/>
      <c r="F283" s="17"/>
      <c r="G283" s="17"/>
      <c r="H283" s="17"/>
    </row>
    <row r="284" spans="2:8" x14ac:dyDescent="0.2">
      <c r="B284" s="17"/>
      <c r="C284" s="17"/>
      <c r="D284" s="17"/>
      <c r="E284" s="17"/>
      <c r="F284" s="17"/>
      <c r="G284" s="17"/>
      <c r="H284" s="17"/>
    </row>
  </sheetData>
  <mergeCells count="160">
    <mergeCell ref="B279:E279"/>
    <mergeCell ref="G279:H279"/>
    <mergeCell ref="B280:E280"/>
    <mergeCell ref="G280:H280"/>
    <mergeCell ref="B281:E281"/>
    <mergeCell ref="G281:H281"/>
    <mergeCell ref="C265:D265"/>
    <mergeCell ref="E265:G265"/>
    <mergeCell ref="B266:G266"/>
    <mergeCell ref="B274:E274"/>
    <mergeCell ref="G274:H274"/>
    <mergeCell ref="B275:E275"/>
    <mergeCell ref="G275:H275"/>
    <mergeCell ref="C262:D262"/>
    <mergeCell ref="E262:G262"/>
    <mergeCell ref="C263:D263"/>
    <mergeCell ref="E263:G263"/>
    <mergeCell ref="C264:D264"/>
    <mergeCell ref="E264:G264"/>
    <mergeCell ref="F253:G253"/>
    <mergeCell ref="F254:G254"/>
    <mergeCell ref="F255:G255"/>
    <mergeCell ref="G257:H257"/>
    <mergeCell ref="F258:H258"/>
    <mergeCell ref="C261:D261"/>
    <mergeCell ref="E261:G261"/>
    <mergeCell ref="D243:G243"/>
    <mergeCell ref="D244:G244"/>
    <mergeCell ref="D245:G245"/>
    <mergeCell ref="D247:G247"/>
    <mergeCell ref="F252:G252"/>
    <mergeCell ref="E251:H251"/>
    <mergeCell ref="B219:E219"/>
    <mergeCell ref="G219:H219"/>
    <mergeCell ref="B220:E220"/>
    <mergeCell ref="G220:H220"/>
    <mergeCell ref="B221:E221"/>
    <mergeCell ref="G221:H221"/>
    <mergeCell ref="C205:D205"/>
    <mergeCell ref="E205:G205"/>
    <mergeCell ref="B206:G206"/>
    <mergeCell ref="B214:E214"/>
    <mergeCell ref="G214:H214"/>
    <mergeCell ref="B215:E215"/>
    <mergeCell ref="G215:H215"/>
    <mergeCell ref="C202:D202"/>
    <mergeCell ref="E202:G202"/>
    <mergeCell ref="C203:D203"/>
    <mergeCell ref="E203:G203"/>
    <mergeCell ref="C204:D204"/>
    <mergeCell ref="E204:G204"/>
    <mergeCell ref="F193:G193"/>
    <mergeCell ref="F194:G194"/>
    <mergeCell ref="F195:G195"/>
    <mergeCell ref="G197:H197"/>
    <mergeCell ref="F198:H198"/>
    <mergeCell ref="C201:D201"/>
    <mergeCell ref="E201:G201"/>
    <mergeCell ref="D183:G183"/>
    <mergeCell ref="D184:G184"/>
    <mergeCell ref="D185:G185"/>
    <mergeCell ref="D187:G187"/>
    <mergeCell ref="F191:H191"/>
    <mergeCell ref="F192:G192"/>
    <mergeCell ref="B159:E159"/>
    <mergeCell ref="G159:H159"/>
    <mergeCell ref="B160:E160"/>
    <mergeCell ref="G160:H160"/>
    <mergeCell ref="B161:E161"/>
    <mergeCell ref="G161:H161"/>
    <mergeCell ref="C145:D145"/>
    <mergeCell ref="E145:G145"/>
    <mergeCell ref="B146:G146"/>
    <mergeCell ref="B154:E154"/>
    <mergeCell ref="G154:H154"/>
    <mergeCell ref="B155:E155"/>
    <mergeCell ref="G155:H155"/>
    <mergeCell ref="C142:D142"/>
    <mergeCell ref="E142:G142"/>
    <mergeCell ref="C143:D143"/>
    <mergeCell ref="E143:G143"/>
    <mergeCell ref="C144:D144"/>
    <mergeCell ref="E144:G144"/>
    <mergeCell ref="F133:G133"/>
    <mergeCell ref="F134:G134"/>
    <mergeCell ref="F135:G135"/>
    <mergeCell ref="G137:H137"/>
    <mergeCell ref="F138:H138"/>
    <mergeCell ref="C141:D141"/>
    <mergeCell ref="E141:G141"/>
    <mergeCell ref="D123:G123"/>
    <mergeCell ref="D124:G124"/>
    <mergeCell ref="D125:G125"/>
    <mergeCell ref="D127:G127"/>
    <mergeCell ref="F131:H131"/>
    <mergeCell ref="F132:G132"/>
    <mergeCell ref="B99:E99"/>
    <mergeCell ref="G99:H99"/>
    <mergeCell ref="B100:E100"/>
    <mergeCell ref="G100:H100"/>
    <mergeCell ref="B101:E101"/>
    <mergeCell ref="G101:H101"/>
    <mergeCell ref="C85:D85"/>
    <mergeCell ref="E85:G85"/>
    <mergeCell ref="B86:G86"/>
    <mergeCell ref="B94:E94"/>
    <mergeCell ref="G94:H94"/>
    <mergeCell ref="B95:E95"/>
    <mergeCell ref="G95:H95"/>
    <mergeCell ref="C82:D82"/>
    <mergeCell ref="E82:G82"/>
    <mergeCell ref="C83:D83"/>
    <mergeCell ref="E83:G83"/>
    <mergeCell ref="C84:D84"/>
    <mergeCell ref="E84:G84"/>
    <mergeCell ref="F73:G73"/>
    <mergeCell ref="F74:G74"/>
    <mergeCell ref="F75:G75"/>
    <mergeCell ref="G77:H77"/>
    <mergeCell ref="F78:H78"/>
    <mergeCell ref="C81:D81"/>
    <mergeCell ref="E81:G81"/>
    <mergeCell ref="D63:G63"/>
    <mergeCell ref="D64:G64"/>
    <mergeCell ref="D65:G65"/>
    <mergeCell ref="D67:G67"/>
    <mergeCell ref="F71:H71"/>
    <mergeCell ref="F72:G72"/>
    <mergeCell ref="B39:E39"/>
    <mergeCell ref="G39:H39"/>
    <mergeCell ref="B40:E40"/>
    <mergeCell ref="G40:H40"/>
    <mergeCell ref="B41:E41"/>
    <mergeCell ref="G41:H41"/>
    <mergeCell ref="C25:D25"/>
    <mergeCell ref="E25:G25"/>
    <mergeCell ref="B26:G26"/>
    <mergeCell ref="B34:E34"/>
    <mergeCell ref="G34:H34"/>
    <mergeCell ref="B35:E35"/>
    <mergeCell ref="G35:H35"/>
    <mergeCell ref="C24:D24"/>
    <mergeCell ref="E24:G24"/>
    <mergeCell ref="F13:G13"/>
    <mergeCell ref="F14:G14"/>
    <mergeCell ref="F15:G15"/>
    <mergeCell ref="G17:H17"/>
    <mergeCell ref="F18:H18"/>
    <mergeCell ref="C21:D21"/>
    <mergeCell ref="E21:G21"/>
    <mergeCell ref="D3:G3"/>
    <mergeCell ref="D4:G4"/>
    <mergeCell ref="D5:G5"/>
    <mergeCell ref="D7:G7"/>
    <mergeCell ref="F11:H11"/>
    <mergeCell ref="F12:G12"/>
    <mergeCell ref="C22:D22"/>
    <mergeCell ref="E22:G22"/>
    <mergeCell ref="C23:D23"/>
    <mergeCell ref="E23:G23"/>
  </mergeCells>
  <printOptions horizontalCentered="1"/>
  <pageMargins left="0.6692913385826772" right="0.70866141732283472" top="0.59055118110236227" bottom="0.74803149606299213" header="0.31496062992125984" footer="0.31496062992125984"/>
  <pageSetup paperSize="9" scale="90" orientation="portrait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63D0-A3D9-469F-A71C-3D6B55F6639B}">
  <dimension ref="A2:T37"/>
  <sheetViews>
    <sheetView topLeftCell="A22" zoomScale="90" zoomScaleNormal="90" workbookViewId="0">
      <selection activeCell="M36" sqref="M36"/>
    </sheetView>
  </sheetViews>
  <sheetFormatPr defaultRowHeight="15" x14ac:dyDescent="0.2"/>
  <cols>
    <col min="1" max="1" width="4.33203125" style="33" customWidth="1"/>
    <col min="2" max="2" width="14.5" style="33" customWidth="1"/>
    <col min="3" max="3" width="18.5" style="33" customWidth="1"/>
    <col min="4" max="4" width="20.83203125" style="54" customWidth="1"/>
    <col min="5" max="5" width="14.6640625" style="33" customWidth="1"/>
    <col min="6" max="6" width="13.6640625" style="33" customWidth="1"/>
    <col min="7" max="7" width="14.33203125" style="33" customWidth="1"/>
    <col min="8" max="8" width="14.1640625" style="33" customWidth="1"/>
    <col min="9" max="9" width="14" style="33" customWidth="1"/>
    <col min="10" max="10" width="13.6640625" style="33" customWidth="1"/>
    <col min="11" max="12" width="17" style="33" customWidth="1"/>
    <col min="13" max="18" width="9.33203125" style="33"/>
    <col min="19" max="19" width="21" style="54" customWidth="1"/>
    <col min="20" max="20" width="16" style="33" customWidth="1"/>
    <col min="21" max="16384" width="9.33203125" style="33"/>
  </cols>
  <sheetData>
    <row r="2" spans="1:20" s="34" customFormat="1" ht="18" x14ac:dyDescent="0.2">
      <c r="B2" s="89" t="s">
        <v>152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4" spans="1:20" x14ac:dyDescent="0.2">
      <c r="B4" s="71" t="s">
        <v>151</v>
      </c>
    </row>
    <row r="6" spans="1:20" s="35" customFormat="1" ht="27" customHeight="1" x14ac:dyDescent="0.2">
      <c r="A6" s="84" t="s">
        <v>44</v>
      </c>
      <c r="B6" s="84" t="s">
        <v>89</v>
      </c>
      <c r="C6" s="84" t="s">
        <v>95</v>
      </c>
      <c r="D6" s="85" t="s">
        <v>90</v>
      </c>
      <c r="E6" s="84" t="s">
        <v>94</v>
      </c>
      <c r="F6" s="84" t="s">
        <v>84</v>
      </c>
      <c r="G6" s="84" t="s">
        <v>85</v>
      </c>
      <c r="H6" s="84" t="s">
        <v>88</v>
      </c>
      <c r="I6" s="84" t="s">
        <v>86</v>
      </c>
      <c r="J6" s="84" t="s">
        <v>87</v>
      </c>
      <c r="K6" s="84" t="s">
        <v>91</v>
      </c>
      <c r="L6" s="87" t="s">
        <v>124</v>
      </c>
      <c r="M6" s="84" t="s">
        <v>119</v>
      </c>
      <c r="N6" s="84"/>
      <c r="O6" s="84"/>
      <c r="P6" s="84" t="s">
        <v>120</v>
      </c>
      <c r="Q6" s="84"/>
      <c r="R6" s="84"/>
      <c r="S6" s="85" t="s">
        <v>92</v>
      </c>
      <c r="T6" s="84" t="s">
        <v>93</v>
      </c>
    </row>
    <row r="7" spans="1:20" s="35" customFormat="1" ht="18.75" customHeight="1" x14ac:dyDescent="0.2">
      <c r="A7" s="84"/>
      <c r="B7" s="84"/>
      <c r="C7" s="84"/>
      <c r="D7" s="86"/>
      <c r="E7" s="84"/>
      <c r="F7" s="84"/>
      <c r="G7" s="84"/>
      <c r="H7" s="84"/>
      <c r="I7" s="84"/>
      <c r="J7" s="84"/>
      <c r="K7" s="84"/>
      <c r="L7" s="88"/>
      <c r="M7" s="36" t="s">
        <v>41</v>
      </c>
      <c r="N7" s="36" t="s">
        <v>42</v>
      </c>
      <c r="O7" s="36" t="s">
        <v>43</v>
      </c>
      <c r="P7" s="36" t="s">
        <v>41</v>
      </c>
      <c r="Q7" s="36" t="s">
        <v>42</v>
      </c>
      <c r="R7" s="36" t="s">
        <v>43</v>
      </c>
      <c r="S7" s="85"/>
      <c r="T7" s="84"/>
    </row>
    <row r="8" spans="1:20" s="35" customFormat="1" ht="76.5" x14ac:dyDescent="0.2">
      <c r="A8" s="39">
        <v>1</v>
      </c>
      <c r="B8" s="38" t="s">
        <v>153</v>
      </c>
      <c r="C8" s="38" t="s">
        <v>154</v>
      </c>
      <c r="D8" s="41" t="s">
        <v>155</v>
      </c>
      <c r="E8" s="37" t="s">
        <v>96</v>
      </c>
      <c r="F8" s="38" t="s">
        <v>156</v>
      </c>
      <c r="G8" s="38" t="s">
        <v>157</v>
      </c>
      <c r="H8" s="38" t="s">
        <v>158</v>
      </c>
      <c r="I8" s="38" t="s">
        <v>159</v>
      </c>
      <c r="J8" s="38" t="s">
        <v>160</v>
      </c>
      <c r="K8" s="38" t="s">
        <v>161</v>
      </c>
      <c r="L8" s="38" t="s">
        <v>162</v>
      </c>
      <c r="M8" s="40">
        <v>10000</v>
      </c>
      <c r="N8" s="40">
        <v>5000</v>
      </c>
      <c r="O8" s="40" t="s">
        <v>79</v>
      </c>
      <c r="P8" s="40" t="s">
        <v>79</v>
      </c>
      <c r="Q8" s="40" t="s">
        <v>79</v>
      </c>
      <c r="R8" s="40" t="s">
        <v>79</v>
      </c>
      <c r="S8" s="81" t="s">
        <v>190</v>
      </c>
      <c r="T8" s="38" t="s">
        <v>97</v>
      </c>
    </row>
    <row r="9" spans="1:20" s="35" customFormat="1" ht="53.25" customHeight="1" x14ac:dyDescent="0.2">
      <c r="A9" s="39">
        <v>2</v>
      </c>
      <c r="B9" s="38" t="s">
        <v>192</v>
      </c>
      <c r="C9" s="38" t="s">
        <v>193</v>
      </c>
      <c r="D9" s="41" t="s">
        <v>194</v>
      </c>
      <c r="E9" s="37" t="s">
        <v>100</v>
      </c>
      <c r="F9" s="38" t="s">
        <v>195</v>
      </c>
      <c r="G9" s="38" t="s">
        <v>196</v>
      </c>
      <c r="H9" s="38" t="s">
        <v>79</v>
      </c>
      <c r="I9" s="38" t="s">
        <v>197</v>
      </c>
      <c r="J9" s="38" t="s">
        <v>198</v>
      </c>
      <c r="K9" s="38" t="s">
        <v>230</v>
      </c>
      <c r="L9" s="38" t="s">
        <v>199</v>
      </c>
      <c r="M9" s="40">
        <v>15000</v>
      </c>
      <c r="N9" s="40">
        <v>5000</v>
      </c>
      <c r="O9" s="40"/>
      <c r="P9" s="40"/>
      <c r="Q9" s="40"/>
      <c r="R9" s="40"/>
      <c r="S9" s="41"/>
      <c r="T9" s="38"/>
    </row>
    <row r="10" spans="1:20" s="35" customFormat="1" ht="89.25" x14ac:dyDescent="0.2">
      <c r="A10" s="39">
        <v>3</v>
      </c>
      <c r="B10" s="38" t="s">
        <v>163</v>
      </c>
      <c r="C10" s="38" t="s">
        <v>164</v>
      </c>
      <c r="D10" s="41" t="s">
        <v>165</v>
      </c>
      <c r="E10" s="37" t="s">
        <v>96</v>
      </c>
      <c r="F10" s="38" t="s">
        <v>98</v>
      </c>
      <c r="G10" s="38" t="s">
        <v>166</v>
      </c>
      <c r="H10" s="38" t="s">
        <v>167</v>
      </c>
      <c r="I10" s="38" t="s">
        <v>168</v>
      </c>
      <c r="J10" s="72" t="s">
        <v>169</v>
      </c>
      <c r="K10" s="38" t="s">
        <v>170</v>
      </c>
      <c r="L10" s="38" t="s">
        <v>171</v>
      </c>
      <c r="M10" s="40">
        <v>500</v>
      </c>
      <c r="N10" s="40" t="s">
        <v>79</v>
      </c>
      <c r="O10" s="40" t="s">
        <v>79</v>
      </c>
      <c r="P10" s="40" t="s">
        <v>79</v>
      </c>
      <c r="Q10" s="40" t="s">
        <v>79</v>
      </c>
      <c r="R10" s="40" t="s">
        <v>79</v>
      </c>
      <c r="S10" s="81" t="s">
        <v>232</v>
      </c>
      <c r="T10" s="38" t="s">
        <v>97</v>
      </c>
    </row>
    <row r="11" spans="1:20" s="35" customFormat="1" ht="114.75" x14ac:dyDescent="0.2">
      <c r="A11" s="39">
        <v>4</v>
      </c>
      <c r="B11" s="38" t="s">
        <v>163</v>
      </c>
      <c r="C11" s="38" t="s">
        <v>183</v>
      </c>
      <c r="D11" s="41" t="s">
        <v>184</v>
      </c>
      <c r="E11" s="37" t="s">
        <v>96</v>
      </c>
      <c r="F11" s="38" t="s">
        <v>185</v>
      </c>
      <c r="G11" s="38"/>
      <c r="H11" s="38" t="s">
        <v>186</v>
      </c>
      <c r="I11" s="38" t="s">
        <v>187</v>
      </c>
      <c r="J11" s="72"/>
      <c r="K11" s="38" t="s">
        <v>188</v>
      </c>
      <c r="L11" s="38" t="s">
        <v>189</v>
      </c>
      <c r="M11" s="40" t="s">
        <v>79</v>
      </c>
      <c r="N11" s="40" t="s">
        <v>79</v>
      </c>
      <c r="O11" s="40" t="s">
        <v>79</v>
      </c>
      <c r="P11" s="40" t="s">
        <v>79</v>
      </c>
      <c r="Q11" s="40" t="s">
        <v>79</v>
      </c>
      <c r="R11" s="40" t="s">
        <v>79</v>
      </c>
      <c r="S11" s="41"/>
      <c r="T11" s="38"/>
    </row>
    <row r="15" spans="1:20" x14ac:dyDescent="0.2">
      <c r="B15" s="71" t="s">
        <v>191</v>
      </c>
    </row>
    <row r="17" spans="1:20" s="35" customFormat="1" ht="27" customHeight="1" x14ac:dyDescent="0.2">
      <c r="A17" s="84" t="s">
        <v>44</v>
      </c>
      <c r="B17" s="84" t="s">
        <v>89</v>
      </c>
      <c r="C17" s="84" t="s">
        <v>95</v>
      </c>
      <c r="D17" s="85" t="s">
        <v>90</v>
      </c>
      <c r="E17" s="84" t="s">
        <v>94</v>
      </c>
      <c r="F17" s="84" t="s">
        <v>84</v>
      </c>
      <c r="G17" s="84" t="s">
        <v>85</v>
      </c>
      <c r="H17" s="84" t="s">
        <v>88</v>
      </c>
      <c r="I17" s="84" t="s">
        <v>86</v>
      </c>
      <c r="J17" s="84" t="s">
        <v>87</v>
      </c>
      <c r="K17" s="84" t="s">
        <v>91</v>
      </c>
      <c r="L17" s="87" t="s">
        <v>124</v>
      </c>
      <c r="M17" s="84" t="s">
        <v>119</v>
      </c>
      <c r="N17" s="84"/>
      <c r="O17" s="84"/>
      <c r="P17" s="84" t="s">
        <v>120</v>
      </c>
      <c r="Q17" s="84"/>
      <c r="R17" s="84"/>
      <c r="S17" s="85" t="s">
        <v>92</v>
      </c>
      <c r="T17" s="84" t="s">
        <v>93</v>
      </c>
    </row>
    <row r="18" spans="1:20" s="35" customFormat="1" ht="18.75" customHeight="1" x14ac:dyDescent="0.2">
      <c r="A18" s="84"/>
      <c r="B18" s="84"/>
      <c r="C18" s="84"/>
      <c r="D18" s="86"/>
      <c r="E18" s="84"/>
      <c r="F18" s="84"/>
      <c r="G18" s="84"/>
      <c r="H18" s="84"/>
      <c r="I18" s="84"/>
      <c r="J18" s="84"/>
      <c r="K18" s="84"/>
      <c r="L18" s="88"/>
      <c r="M18" s="36" t="s">
        <v>41</v>
      </c>
      <c r="N18" s="36" t="s">
        <v>42</v>
      </c>
      <c r="O18" s="36" t="s">
        <v>43</v>
      </c>
      <c r="P18" s="36" t="s">
        <v>41</v>
      </c>
      <c r="Q18" s="36" t="s">
        <v>42</v>
      </c>
      <c r="R18" s="36" t="s">
        <v>43</v>
      </c>
      <c r="S18" s="85"/>
      <c r="T18" s="84"/>
    </row>
    <row r="19" spans="1:20" s="35" customFormat="1" ht="76.5" customHeight="1" x14ac:dyDescent="0.2">
      <c r="A19" s="39">
        <v>1</v>
      </c>
      <c r="B19" s="38" t="s">
        <v>200</v>
      </c>
      <c r="C19" s="38" t="s">
        <v>193</v>
      </c>
      <c r="D19" s="41" t="s">
        <v>102</v>
      </c>
      <c r="E19" s="37" t="s">
        <v>96</v>
      </c>
      <c r="F19" s="38" t="s">
        <v>98</v>
      </c>
      <c r="G19" s="38" t="s">
        <v>103</v>
      </c>
      <c r="H19" s="38" t="s">
        <v>79</v>
      </c>
      <c r="I19" s="38" t="s">
        <v>201</v>
      </c>
      <c r="J19" s="38" t="s">
        <v>104</v>
      </c>
      <c r="K19" s="38" t="s">
        <v>202</v>
      </c>
      <c r="L19" s="75">
        <v>46078</v>
      </c>
      <c r="M19" s="40">
        <v>15000</v>
      </c>
      <c r="N19" s="40"/>
      <c r="O19" s="40" t="s">
        <v>79</v>
      </c>
      <c r="P19" s="40" t="s">
        <v>79</v>
      </c>
      <c r="Q19" s="40" t="s">
        <v>79</v>
      </c>
      <c r="R19" s="40" t="s">
        <v>79</v>
      </c>
      <c r="S19" s="82" t="s">
        <v>235</v>
      </c>
      <c r="T19" s="38" t="s">
        <v>97</v>
      </c>
    </row>
    <row r="20" spans="1:20" s="35" customFormat="1" ht="102" x14ac:dyDescent="0.2">
      <c r="A20" s="39">
        <v>2</v>
      </c>
      <c r="B20" s="38" t="s">
        <v>203</v>
      </c>
      <c r="C20" s="38" t="s">
        <v>204</v>
      </c>
      <c r="D20" s="41" t="s">
        <v>173</v>
      </c>
      <c r="E20" s="37" t="s">
        <v>96</v>
      </c>
      <c r="F20" s="38" t="s">
        <v>99</v>
      </c>
      <c r="G20" s="38" t="s">
        <v>174</v>
      </c>
      <c r="H20" s="38" t="s">
        <v>205</v>
      </c>
      <c r="I20" s="38" t="s">
        <v>206</v>
      </c>
      <c r="J20" s="38" t="s">
        <v>79</v>
      </c>
      <c r="K20" s="38" t="s">
        <v>207</v>
      </c>
      <c r="L20" s="38" t="s">
        <v>179</v>
      </c>
      <c r="M20" s="40">
        <v>3000</v>
      </c>
      <c r="N20" s="40"/>
      <c r="O20" s="40"/>
      <c r="P20" s="40"/>
      <c r="Q20" s="40"/>
      <c r="R20" s="40"/>
      <c r="S20" s="81" t="s">
        <v>233</v>
      </c>
      <c r="T20" s="38" t="s">
        <v>97</v>
      </c>
    </row>
    <row r="21" spans="1:20" s="35" customFormat="1" ht="81" customHeight="1" x14ac:dyDescent="0.2">
      <c r="A21" s="39">
        <v>3</v>
      </c>
      <c r="B21" s="38" t="s">
        <v>203</v>
      </c>
      <c r="C21" s="38" t="s">
        <v>217</v>
      </c>
      <c r="D21" s="41" t="s">
        <v>218</v>
      </c>
      <c r="E21" s="37" t="s">
        <v>96</v>
      </c>
      <c r="F21" s="38" t="s">
        <v>219</v>
      </c>
      <c r="G21" s="38" t="s">
        <v>220</v>
      </c>
      <c r="H21" s="38" t="s">
        <v>221</v>
      </c>
      <c r="I21" s="38" t="s">
        <v>222</v>
      </c>
      <c r="J21" s="72" t="s">
        <v>223</v>
      </c>
      <c r="K21" s="38" t="s">
        <v>202</v>
      </c>
      <c r="L21" s="38" t="s">
        <v>224</v>
      </c>
      <c r="M21" s="40">
        <v>10000</v>
      </c>
      <c r="N21" s="40" t="s">
        <v>79</v>
      </c>
      <c r="O21" s="40" t="s">
        <v>79</v>
      </c>
      <c r="P21" s="40" t="s">
        <v>79</v>
      </c>
      <c r="Q21" s="40" t="s">
        <v>79</v>
      </c>
      <c r="R21" s="40" t="s">
        <v>79</v>
      </c>
      <c r="S21" s="82" t="s">
        <v>236</v>
      </c>
      <c r="T21" s="38" t="s">
        <v>97</v>
      </c>
    </row>
    <row r="24" spans="1:20" x14ac:dyDescent="0.2">
      <c r="B24" s="71" t="s">
        <v>234</v>
      </c>
    </row>
    <row r="26" spans="1:20" s="35" customFormat="1" ht="27" customHeight="1" x14ac:dyDescent="0.2">
      <c r="A26" s="84" t="s">
        <v>44</v>
      </c>
      <c r="B26" s="84" t="s">
        <v>89</v>
      </c>
      <c r="C26" s="84" t="s">
        <v>95</v>
      </c>
      <c r="D26" s="85" t="s">
        <v>90</v>
      </c>
      <c r="E26" s="84" t="s">
        <v>94</v>
      </c>
      <c r="F26" s="84" t="s">
        <v>84</v>
      </c>
      <c r="G26" s="84" t="s">
        <v>85</v>
      </c>
      <c r="H26" s="84" t="s">
        <v>88</v>
      </c>
      <c r="I26" s="84" t="s">
        <v>86</v>
      </c>
      <c r="J26" s="84" t="s">
        <v>87</v>
      </c>
      <c r="K26" s="84" t="s">
        <v>91</v>
      </c>
      <c r="L26" s="87" t="s">
        <v>124</v>
      </c>
      <c r="M26" s="84" t="s">
        <v>119</v>
      </c>
      <c r="N26" s="84"/>
      <c r="O26" s="84"/>
      <c r="P26" s="84" t="s">
        <v>120</v>
      </c>
      <c r="Q26" s="84"/>
      <c r="R26" s="84"/>
      <c r="S26" s="85" t="s">
        <v>92</v>
      </c>
      <c r="T26" s="84" t="s">
        <v>93</v>
      </c>
    </row>
    <row r="27" spans="1:20" s="35" customFormat="1" ht="18.75" customHeight="1" x14ac:dyDescent="0.2">
      <c r="A27" s="84"/>
      <c r="B27" s="84"/>
      <c r="C27" s="84"/>
      <c r="D27" s="86"/>
      <c r="E27" s="84"/>
      <c r="F27" s="84"/>
      <c r="G27" s="84"/>
      <c r="H27" s="84"/>
      <c r="I27" s="84"/>
      <c r="J27" s="84"/>
      <c r="K27" s="84"/>
      <c r="L27" s="88"/>
      <c r="M27" s="36" t="s">
        <v>41</v>
      </c>
      <c r="N27" s="36" t="s">
        <v>42</v>
      </c>
      <c r="O27" s="36" t="s">
        <v>43</v>
      </c>
      <c r="P27" s="36" t="s">
        <v>41</v>
      </c>
      <c r="Q27" s="36" t="s">
        <v>42</v>
      </c>
      <c r="R27" s="36" t="s">
        <v>43</v>
      </c>
      <c r="S27" s="85"/>
      <c r="T27" s="84"/>
    </row>
    <row r="28" spans="1:20" s="35" customFormat="1" ht="63.75" x14ac:dyDescent="0.2">
      <c r="A28" s="39">
        <v>1</v>
      </c>
      <c r="B28" s="38" t="s">
        <v>237</v>
      </c>
      <c r="C28" s="38" t="s">
        <v>238</v>
      </c>
      <c r="D28" s="41" t="s">
        <v>239</v>
      </c>
      <c r="E28" s="37" t="s">
        <v>240</v>
      </c>
      <c r="F28" s="38" t="s">
        <v>241</v>
      </c>
      <c r="G28" s="38" t="s">
        <v>242</v>
      </c>
      <c r="H28" s="38" t="s">
        <v>242</v>
      </c>
      <c r="I28" s="38" t="s">
        <v>243</v>
      </c>
      <c r="J28" s="38" t="s">
        <v>244</v>
      </c>
      <c r="K28" s="38" t="s">
        <v>202</v>
      </c>
      <c r="L28" s="75"/>
      <c r="M28" s="40">
        <v>20000</v>
      </c>
      <c r="N28" s="40"/>
      <c r="O28" s="40" t="s">
        <v>79</v>
      </c>
      <c r="P28" s="40" t="s">
        <v>79</v>
      </c>
      <c r="Q28" s="40" t="s">
        <v>79</v>
      </c>
      <c r="R28" s="40" t="s">
        <v>79</v>
      </c>
      <c r="S28" s="78" t="s">
        <v>231</v>
      </c>
      <c r="T28" s="38"/>
    </row>
    <row r="29" spans="1:20" s="35" customFormat="1" ht="12.75" x14ac:dyDescent="0.2">
      <c r="A29" s="39">
        <v>2</v>
      </c>
      <c r="B29" s="38"/>
      <c r="C29" s="38"/>
      <c r="D29" s="41"/>
      <c r="E29" s="37"/>
      <c r="F29" s="38"/>
      <c r="G29" s="38"/>
      <c r="H29" s="38"/>
      <c r="I29" s="38"/>
      <c r="J29" s="38"/>
      <c r="K29" s="38"/>
      <c r="L29" s="38"/>
      <c r="M29" s="40"/>
      <c r="N29" s="40"/>
      <c r="O29" s="40"/>
      <c r="P29" s="40"/>
      <c r="Q29" s="40"/>
      <c r="R29" s="40"/>
      <c r="S29" s="41"/>
      <c r="T29" s="38"/>
    </row>
    <row r="32" spans="1:20" x14ac:dyDescent="0.2">
      <c r="B32" s="71" t="s">
        <v>245</v>
      </c>
    </row>
    <row r="34" spans="1:20" s="35" customFormat="1" ht="27" customHeight="1" x14ac:dyDescent="0.2">
      <c r="A34" s="84" t="s">
        <v>44</v>
      </c>
      <c r="B34" s="84" t="s">
        <v>89</v>
      </c>
      <c r="C34" s="84" t="s">
        <v>95</v>
      </c>
      <c r="D34" s="85" t="s">
        <v>90</v>
      </c>
      <c r="E34" s="84" t="s">
        <v>94</v>
      </c>
      <c r="F34" s="84" t="s">
        <v>84</v>
      </c>
      <c r="G34" s="84" t="s">
        <v>85</v>
      </c>
      <c r="H34" s="84" t="s">
        <v>88</v>
      </c>
      <c r="I34" s="84" t="s">
        <v>86</v>
      </c>
      <c r="J34" s="84" t="s">
        <v>87</v>
      </c>
      <c r="K34" s="84" t="s">
        <v>91</v>
      </c>
      <c r="L34" s="87" t="s">
        <v>124</v>
      </c>
      <c r="M34" s="84" t="s">
        <v>119</v>
      </c>
      <c r="N34" s="84"/>
      <c r="O34" s="84"/>
      <c r="P34" s="84" t="s">
        <v>120</v>
      </c>
      <c r="Q34" s="84"/>
      <c r="R34" s="84"/>
      <c r="S34" s="85" t="s">
        <v>92</v>
      </c>
      <c r="T34" s="84" t="s">
        <v>93</v>
      </c>
    </row>
    <row r="35" spans="1:20" s="35" customFormat="1" ht="18.75" customHeight="1" x14ac:dyDescent="0.2">
      <c r="A35" s="84"/>
      <c r="B35" s="84"/>
      <c r="C35" s="84"/>
      <c r="D35" s="86"/>
      <c r="E35" s="84"/>
      <c r="F35" s="84"/>
      <c r="G35" s="84"/>
      <c r="H35" s="84"/>
      <c r="I35" s="84"/>
      <c r="J35" s="84"/>
      <c r="K35" s="84"/>
      <c r="L35" s="88"/>
      <c r="M35" s="36" t="s">
        <v>41</v>
      </c>
      <c r="N35" s="36" t="s">
        <v>42</v>
      </c>
      <c r="O35" s="36" t="s">
        <v>43</v>
      </c>
      <c r="P35" s="36" t="s">
        <v>41</v>
      </c>
      <c r="Q35" s="36" t="s">
        <v>42</v>
      </c>
      <c r="R35" s="36" t="s">
        <v>43</v>
      </c>
      <c r="S35" s="85"/>
      <c r="T35" s="84"/>
    </row>
    <row r="36" spans="1:20" s="35" customFormat="1" ht="63.75" x14ac:dyDescent="0.2">
      <c r="A36" s="39">
        <v>1</v>
      </c>
      <c r="B36" s="83">
        <v>46142</v>
      </c>
      <c r="C36" s="38" t="s">
        <v>246</v>
      </c>
      <c r="D36" s="41" t="s">
        <v>247</v>
      </c>
      <c r="E36" s="37" t="s">
        <v>248</v>
      </c>
      <c r="F36" s="38" t="s">
        <v>249</v>
      </c>
      <c r="G36" s="38" t="s">
        <v>250</v>
      </c>
      <c r="H36" s="38" t="s">
        <v>251</v>
      </c>
      <c r="I36" s="38" t="s">
        <v>252</v>
      </c>
      <c r="J36" s="38" t="s">
        <v>253</v>
      </c>
      <c r="K36" s="38" t="s">
        <v>202</v>
      </c>
      <c r="L36" s="75"/>
      <c r="M36" s="40">
        <v>10000</v>
      </c>
      <c r="N36" s="40"/>
      <c r="O36" s="40" t="s">
        <v>79</v>
      </c>
      <c r="P36" s="40" t="s">
        <v>79</v>
      </c>
      <c r="Q36" s="40" t="s">
        <v>79</v>
      </c>
      <c r="R36" s="40" t="s">
        <v>79</v>
      </c>
      <c r="S36" s="78" t="s">
        <v>231</v>
      </c>
      <c r="T36" s="38"/>
    </row>
    <row r="37" spans="1:20" s="35" customFormat="1" ht="12.75" x14ac:dyDescent="0.2">
      <c r="A37" s="39">
        <v>2</v>
      </c>
      <c r="B37" s="38"/>
      <c r="C37" s="38"/>
      <c r="D37" s="41"/>
      <c r="E37" s="37"/>
      <c r="F37" s="38"/>
      <c r="G37" s="38"/>
      <c r="H37" s="38"/>
      <c r="I37" s="38"/>
      <c r="J37" s="38"/>
      <c r="K37" s="38"/>
      <c r="L37" s="38"/>
      <c r="M37" s="40"/>
      <c r="N37" s="40"/>
      <c r="O37" s="40"/>
      <c r="P37" s="40"/>
      <c r="Q37" s="40"/>
      <c r="R37" s="40"/>
      <c r="S37" s="41"/>
      <c r="T37" s="38"/>
    </row>
  </sheetData>
  <mergeCells count="65">
    <mergeCell ref="A6:A7"/>
    <mergeCell ref="B6:B7"/>
    <mergeCell ref="D6:D7"/>
    <mergeCell ref="E6:E7"/>
    <mergeCell ref="F6:F7"/>
    <mergeCell ref="S6:S7"/>
    <mergeCell ref="M6:O6"/>
    <mergeCell ref="T6:T7"/>
    <mergeCell ref="B2:T2"/>
    <mergeCell ref="C6:C7"/>
    <mergeCell ref="G6:G7"/>
    <mergeCell ref="I6:I7"/>
    <mergeCell ref="J6:J7"/>
    <mergeCell ref="K6:K7"/>
    <mergeCell ref="P6:R6"/>
    <mergeCell ref="L6:L7"/>
    <mergeCell ref="H6:H7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T17:T18"/>
    <mergeCell ref="K17:K18"/>
    <mergeCell ref="L17:L18"/>
    <mergeCell ref="M17:O17"/>
    <mergeCell ref="P17:R17"/>
    <mergeCell ref="S17:S18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S34:S35"/>
    <mergeCell ref="K26:K27"/>
    <mergeCell ref="L26:L27"/>
    <mergeCell ref="M26:O26"/>
    <mergeCell ref="P26:R26"/>
    <mergeCell ref="S26:S27"/>
    <mergeCell ref="T34:T35"/>
    <mergeCell ref="T26:T27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O34"/>
    <mergeCell ref="P34:R34"/>
  </mergeCells>
  <pageMargins left="0.51181102362204722" right="0.51181102362204722" top="0.55118110236220474" bottom="0.55118110236220474" header="0.31496062992125984" footer="0.31496062992125984"/>
  <pageSetup paperSize="5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C899-97A7-448A-B46F-C550BC29C66D}">
  <dimension ref="C1:R53"/>
  <sheetViews>
    <sheetView workbookViewId="0">
      <selection activeCell="D9" sqref="D9"/>
    </sheetView>
  </sheetViews>
  <sheetFormatPr defaultRowHeight="15" x14ac:dyDescent="0.2"/>
  <cols>
    <col min="1" max="1" width="3.6640625" style="26" customWidth="1"/>
    <col min="2" max="2" width="3.5" style="26" customWidth="1"/>
    <col min="3" max="3" width="16.33203125" style="26" customWidth="1"/>
    <col min="4" max="6" width="12.33203125" style="26" customWidth="1"/>
    <col min="7" max="7" width="12" style="26" customWidth="1"/>
    <col min="8" max="9" width="11" style="26" customWidth="1"/>
    <col min="10" max="12" width="11.5" style="26" customWidth="1"/>
    <col min="13" max="15" width="11.6640625" style="26" customWidth="1"/>
    <col min="16" max="16" width="11.1640625" style="26" bestFit="1" customWidth="1"/>
    <col min="17" max="17" width="9.33203125" style="26"/>
    <col min="18" max="18" width="16.5" style="26" bestFit="1" customWidth="1"/>
    <col min="19" max="16384" width="9.33203125" style="26"/>
  </cols>
  <sheetData>
    <row r="1" spans="3:15" ht="15.75" x14ac:dyDescent="0.2">
      <c r="C1" s="145" t="s">
        <v>208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3:15" ht="15.75" x14ac:dyDescent="0.2">
      <c r="C2" s="27"/>
      <c r="D2" s="27"/>
      <c r="E2" s="27"/>
      <c r="F2" s="27"/>
      <c r="G2" s="27"/>
      <c r="H2" s="27"/>
      <c r="I2" s="27"/>
    </row>
    <row r="3" spans="3:15" ht="35.25" customHeight="1" x14ac:dyDescent="0.2">
      <c r="C3" s="148" t="s">
        <v>69</v>
      </c>
      <c r="D3" s="149" t="s">
        <v>75</v>
      </c>
      <c r="E3" s="149"/>
      <c r="F3" s="149"/>
      <c r="G3" s="150" t="s">
        <v>77</v>
      </c>
      <c r="H3" s="150"/>
      <c r="I3" s="150"/>
      <c r="J3" s="151" t="s">
        <v>83</v>
      </c>
      <c r="K3" s="152"/>
      <c r="L3" s="153"/>
      <c r="M3" s="160" t="s">
        <v>210</v>
      </c>
      <c r="N3" s="161"/>
      <c r="O3" s="162"/>
    </row>
    <row r="4" spans="3:15" s="30" customFormat="1" ht="21" customHeight="1" x14ac:dyDescent="0.2">
      <c r="C4" s="148"/>
      <c r="D4" s="28" t="s">
        <v>70</v>
      </c>
      <c r="E4" s="28" t="s">
        <v>71</v>
      </c>
      <c r="F4" s="28" t="s">
        <v>72</v>
      </c>
      <c r="G4" s="28" t="s">
        <v>73</v>
      </c>
      <c r="H4" s="28" t="s">
        <v>71</v>
      </c>
      <c r="I4" s="28" t="s">
        <v>74</v>
      </c>
      <c r="J4" s="28" t="s">
        <v>73</v>
      </c>
      <c r="K4" s="28" t="s">
        <v>71</v>
      </c>
      <c r="L4" s="28" t="s">
        <v>74</v>
      </c>
      <c r="M4" s="28" t="s">
        <v>73</v>
      </c>
      <c r="N4" s="28" t="s">
        <v>71</v>
      </c>
      <c r="O4" s="28" t="s">
        <v>74</v>
      </c>
    </row>
    <row r="5" spans="3:15" ht="19.5" customHeight="1" x14ac:dyDescent="0.2">
      <c r="C5" s="32" t="s">
        <v>26</v>
      </c>
      <c r="D5" s="31" t="s">
        <v>79</v>
      </c>
      <c r="E5" s="31" t="s">
        <v>79</v>
      </c>
      <c r="F5" s="31" t="s">
        <v>79</v>
      </c>
      <c r="G5" s="31">
        <v>100000</v>
      </c>
      <c r="H5" s="31" t="s">
        <v>79</v>
      </c>
      <c r="I5" s="31" t="s">
        <v>79</v>
      </c>
      <c r="J5" s="31" t="s">
        <v>79</v>
      </c>
      <c r="K5" s="31" t="s">
        <v>79</v>
      </c>
      <c r="L5" s="31" t="s">
        <v>79</v>
      </c>
      <c r="M5" s="31" t="s">
        <v>79</v>
      </c>
      <c r="N5" s="31" t="s">
        <v>79</v>
      </c>
      <c r="O5" s="31">
        <v>330</v>
      </c>
    </row>
    <row r="6" spans="3:15" ht="19.5" customHeight="1" x14ac:dyDescent="0.2">
      <c r="C6" s="32" t="s">
        <v>76</v>
      </c>
      <c r="D6" s="31">
        <f>10000+3000+500</f>
        <v>13500</v>
      </c>
      <c r="E6" s="31" t="s">
        <v>79</v>
      </c>
      <c r="F6" s="31">
        <v>5000</v>
      </c>
      <c r="G6" s="31">
        <v>75000</v>
      </c>
      <c r="H6" s="31">
        <v>15000</v>
      </c>
      <c r="I6" s="31" t="s">
        <v>79</v>
      </c>
      <c r="J6" s="31" t="s">
        <v>79</v>
      </c>
      <c r="K6" s="31" t="s">
        <v>79</v>
      </c>
      <c r="L6" s="31" t="s">
        <v>79</v>
      </c>
      <c r="M6" s="31" t="s">
        <v>79</v>
      </c>
      <c r="N6" s="31" t="s">
        <v>79</v>
      </c>
      <c r="O6" s="31" t="s">
        <v>79</v>
      </c>
    </row>
    <row r="7" spans="3:15" ht="19.5" customHeight="1" x14ac:dyDescent="0.2">
      <c r="C7" s="32" t="s">
        <v>27</v>
      </c>
      <c r="D7" s="154" t="s">
        <v>226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6"/>
    </row>
    <row r="8" spans="3:15" ht="19.5" customHeight="1" x14ac:dyDescent="0.2">
      <c r="C8" s="32" t="s">
        <v>28</v>
      </c>
      <c r="D8" s="31">
        <f>15000+10000</f>
        <v>25000</v>
      </c>
      <c r="E8" s="31" t="s">
        <v>79</v>
      </c>
      <c r="F8" s="31" t="s">
        <v>79</v>
      </c>
      <c r="G8" s="31" t="s">
        <v>79</v>
      </c>
      <c r="H8" s="31" t="s">
        <v>79</v>
      </c>
      <c r="I8" s="31">
        <v>25000</v>
      </c>
      <c r="J8" s="31" t="s">
        <v>79</v>
      </c>
      <c r="K8" s="31" t="s">
        <v>79</v>
      </c>
      <c r="L8" s="31" t="s">
        <v>79</v>
      </c>
      <c r="M8" s="31" t="s">
        <v>79</v>
      </c>
      <c r="N8" s="31" t="s">
        <v>79</v>
      </c>
      <c r="O8" s="31" t="s">
        <v>79</v>
      </c>
    </row>
    <row r="9" spans="3:15" ht="19.5" customHeight="1" x14ac:dyDescent="0.2">
      <c r="C9" s="32" t="s">
        <v>78</v>
      </c>
      <c r="D9" s="31" t="s">
        <v>79</v>
      </c>
      <c r="E9" s="31" t="s">
        <v>79</v>
      </c>
      <c r="F9" s="31" t="s">
        <v>79</v>
      </c>
      <c r="G9" s="31" t="s">
        <v>79</v>
      </c>
      <c r="H9" s="31" t="s">
        <v>79</v>
      </c>
      <c r="I9" s="31" t="s">
        <v>79</v>
      </c>
      <c r="J9" s="31" t="s">
        <v>79</v>
      </c>
      <c r="K9" s="31" t="s">
        <v>79</v>
      </c>
      <c r="L9" s="31" t="s">
        <v>79</v>
      </c>
      <c r="M9" s="31" t="s">
        <v>79</v>
      </c>
      <c r="N9" s="31" t="s">
        <v>79</v>
      </c>
      <c r="O9" s="31" t="s">
        <v>79</v>
      </c>
    </row>
    <row r="10" spans="3:15" ht="19.5" customHeight="1" x14ac:dyDescent="0.2">
      <c r="C10" s="32" t="s">
        <v>29</v>
      </c>
      <c r="D10" s="31" t="s">
        <v>79</v>
      </c>
      <c r="E10" s="31" t="s">
        <v>79</v>
      </c>
      <c r="F10" s="31" t="s">
        <v>79</v>
      </c>
      <c r="G10" s="31" t="s">
        <v>79</v>
      </c>
      <c r="H10" s="31" t="s">
        <v>79</v>
      </c>
      <c r="I10" s="31" t="s">
        <v>79</v>
      </c>
      <c r="J10" s="31" t="s">
        <v>79</v>
      </c>
      <c r="K10" s="31" t="s">
        <v>79</v>
      </c>
      <c r="L10" s="31" t="s">
        <v>79</v>
      </c>
      <c r="M10" s="31" t="s">
        <v>79</v>
      </c>
      <c r="N10" s="31" t="s">
        <v>79</v>
      </c>
      <c r="O10" s="31" t="s">
        <v>79</v>
      </c>
    </row>
    <row r="11" spans="3:15" ht="19.5" customHeight="1" x14ac:dyDescent="0.2">
      <c r="C11" s="32" t="s">
        <v>30</v>
      </c>
      <c r="D11" s="31" t="s">
        <v>79</v>
      </c>
      <c r="E11" s="31" t="s">
        <v>79</v>
      </c>
      <c r="F11" s="31" t="s">
        <v>79</v>
      </c>
      <c r="G11" s="31" t="s">
        <v>79</v>
      </c>
      <c r="H11" s="31" t="s">
        <v>79</v>
      </c>
      <c r="I11" s="31" t="s">
        <v>79</v>
      </c>
      <c r="J11" s="31" t="s">
        <v>79</v>
      </c>
      <c r="K11" s="31" t="s">
        <v>79</v>
      </c>
      <c r="L11" s="31" t="s">
        <v>79</v>
      </c>
      <c r="M11" s="31" t="s">
        <v>79</v>
      </c>
      <c r="N11" s="31" t="s">
        <v>79</v>
      </c>
      <c r="O11" s="31" t="s">
        <v>79</v>
      </c>
    </row>
    <row r="12" spans="3:15" ht="19.5" customHeight="1" x14ac:dyDescent="0.2">
      <c r="C12" s="32" t="s">
        <v>35</v>
      </c>
      <c r="D12" s="31" t="s">
        <v>79</v>
      </c>
      <c r="E12" s="31" t="s">
        <v>79</v>
      </c>
      <c r="F12" s="31" t="s">
        <v>79</v>
      </c>
      <c r="G12" s="31" t="s">
        <v>79</v>
      </c>
      <c r="H12" s="31" t="s">
        <v>79</v>
      </c>
      <c r="I12" s="31" t="s">
        <v>79</v>
      </c>
      <c r="J12" s="31" t="s">
        <v>79</v>
      </c>
      <c r="K12" s="31" t="s">
        <v>79</v>
      </c>
      <c r="L12" s="31" t="s">
        <v>79</v>
      </c>
      <c r="M12" s="31" t="s">
        <v>79</v>
      </c>
      <c r="N12" s="31" t="s">
        <v>79</v>
      </c>
      <c r="O12" s="31" t="s">
        <v>79</v>
      </c>
    </row>
    <row r="13" spans="3:15" ht="19.5" customHeight="1" x14ac:dyDescent="0.2">
      <c r="C13" s="43" t="s">
        <v>31</v>
      </c>
      <c r="D13" s="31" t="s">
        <v>79</v>
      </c>
      <c r="E13" s="31" t="s">
        <v>79</v>
      </c>
      <c r="F13" s="31" t="s">
        <v>79</v>
      </c>
      <c r="G13" s="31" t="s">
        <v>79</v>
      </c>
      <c r="H13" s="31" t="s">
        <v>79</v>
      </c>
      <c r="I13" s="31" t="s">
        <v>79</v>
      </c>
      <c r="J13" s="31" t="s">
        <v>79</v>
      </c>
      <c r="K13" s="31" t="s">
        <v>79</v>
      </c>
      <c r="L13" s="31" t="s">
        <v>79</v>
      </c>
      <c r="M13" s="31" t="s">
        <v>79</v>
      </c>
      <c r="N13" s="31" t="s">
        <v>79</v>
      </c>
      <c r="O13" s="31" t="s">
        <v>79</v>
      </c>
    </row>
    <row r="14" spans="3:15" ht="19.5" customHeight="1" x14ac:dyDescent="0.2">
      <c r="C14" s="43" t="s">
        <v>32</v>
      </c>
      <c r="D14" s="31" t="s">
        <v>79</v>
      </c>
      <c r="E14" s="31" t="s">
        <v>79</v>
      </c>
      <c r="F14" s="31" t="s">
        <v>79</v>
      </c>
      <c r="G14" s="31" t="s">
        <v>79</v>
      </c>
      <c r="H14" s="31" t="s">
        <v>79</v>
      </c>
      <c r="I14" s="31" t="s">
        <v>79</v>
      </c>
      <c r="J14" s="31" t="s">
        <v>79</v>
      </c>
      <c r="K14" s="31" t="s">
        <v>79</v>
      </c>
      <c r="L14" s="31" t="s">
        <v>79</v>
      </c>
      <c r="M14" s="31" t="s">
        <v>79</v>
      </c>
      <c r="N14" s="31" t="s">
        <v>79</v>
      </c>
      <c r="O14" s="31" t="s">
        <v>79</v>
      </c>
    </row>
    <row r="15" spans="3:15" ht="19.5" customHeight="1" x14ac:dyDescent="0.2">
      <c r="C15" s="32" t="s">
        <v>33</v>
      </c>
      <c r="D15" s="31" t="s">
        <v>79</v>
      </c>
      <c r="E15" s="31" t="s">
        <v>79</v>
      </c>
      <c r="F15" s="31" t="s">
        <v>79</v>
      </c>
      <c r="G15" s="31" t="s">
        <v>79</v>
      </c>
      <c r="H15" s="31" t="s">
        <v>79</v>
      </c>
      <c r="I15" s="31" t="s">
        <v>79</v>
      </c>
      <c r="J15" s="31" t="s">
        <v>79</v>
      </c>
      <c r="K15" s="31" t="s">
        <v>79</v>
      </c>
      <c r="L15" s="31" t="s">
        <v>79</v>
      </c>
      <c r="M15" s="31" t="s">
        <v>79</v>
      </c>
      <c r="N15" s="31" t="s">
        <v>79</v>
      </c>
      <c r="O15" s="31" t="s">
        <v>79</v>
      </c>
    </row>
    <row r="16" spans="3:15" ht="19.5" customHeight="1" x14ac:dyDescent="0.2">
      <c r="C16" s="32" t="s">
        <v>34</v>
      </c>
      <c r="D16" s="31" t="s">
        <v>79</v>
      </c>
      <c r="E16" s="31" t="s">
        <v>79</v>
      </c>
      <c r="F16" s="31" t="s">
        <v>79</v>
      </c>
      <c r="G16" s="31" t="s">
        <v>79</v>
      </c>
      <c r="H16" s="31" t="s">
        <v>79</v>
      </c>
      <c r="I16" s="31" t="s">
        <v>79</v>
      </c>
      <c r="J16" s="31" t="s">
        <v>79</v>
      </c>
      <c r="K16" s="31" t="s">
        <v>79</v>
      </c>
      <c r="L16" s="31" t="s">
        <v>79</v>
      </c>
      <c r="M16" s="31" t="s">
        <v>79</v>
      </c>
      <c r="N16" s="31" t="s">
        <v>79</v>
      </c>
      <c r="O16" s="31" t="s">
        <v>79</v>
      </c>
    </row>
    <row r="17" spans="3:16" ht="19.5" customHeight="1" x14ac:dyDescent="0.2">
      <c r="C17" s="44" t="s">
        <v>25</v>
      </c>
      <c r="D17" s="76">
        <f>SUM(D5:D16)</f>
        <v>38500</v>
      </c>
      <c r="E17" s="76">
        <f t="shared" ref="E17:L17" si="0">SUM(E5:E16)</f>
        <v>0</v>
      </c>
      <c r="F17" s="76">
        <f t="shared" si="0"/>
        <v>5000</v>
      </c>
      <c r="G17" s="76">
        <f t="shared" si="0"/>
        <v>175000</v>
      </c>
      <c r="H17" s="76">
        <f t="shared" si="0"/>
        <v>15000</v>
      </c>
      <c r="I17" s="76">
        <f t="shared" si="0"/>
        <v>25000</v>
      </c>
      <c r="J17" s="76">
        <f t="shared" si="0"/>
        <v>0</v>
      </c>
      <c r="K17" s="76">
        <f t="shared" si="0"/>
        <v>0</v>
      </c>
      <c r="L17" s="76">
        <f t="shared" si="0"/>
        <v>0</v>
      </c>
      <c r="M17" s="76">
        <f t="shared" ref="M17:O17" si="1">SUM(M5:M16)</f>
        <v>0</v>
      </c>
      <c r="N17" s="76">
        <f t="shared" si="1"/>
        <v>0</v>
      </c>
      <c r="O17" s="76">
        <f t="shared" si="1"/>
        <v>330</v>
      </c>
      <c r="P17" s="51"/>
    </row>
    <row r="18" spans="3:16" ht="21" customHeight="1" x14ac:dyDescent="0.2">
      <c r="C18" s="44" t="s">
        <v>121</v>
      </c>
      <c r="D18" s="55"/>
      <c r="E18" s="55"/>
      <c r="F18" s="55"/>
      <c r="G18" s="55">
        <v>1000000</v>
      </c>
      <c r="H18" s="55">
        <v>360000</v>
      </c>
      <c r="I18" s="55">
        <v>200000</v>
      </c>
      <c r="J18" s="42">
        <v>1000</v>
      </c>
      <c r="K18" s="42">
        <v>750</v>
      </c>
      <c r="L18" s="42">
        <v>6000</v>
      </c>
      <c r="M18" s="42"/>
      <c r="N18" s="42"/>
      <c r="O18" s="42"/>
    </row>
    <row r="19" spans="3:16" ht="10.5" customHeight="1" x14ac:dyDescent="0.2"/>
    <row r="20" spans="3:16" x14ac:dyDescent="0.2">
      <c r="C20" s="45"/>
      <c r="D20" s="45"/>
      <c r="E20" s="46"/>
      <c r="F20" s="45"/>
      <c r="G20" s="47"/>
      <c r="H20" s="47"/>
      <c r="I20" s="47"/>
      <c r="L20" s="146" t="s">
        <v>122</v>
      </c>
      <c r="M20" s="146"/>
      <c r="N20" s="146"/>
      <c r="O20" s="146"/>
    </row>
    <row r="21" spans="3:16" x14ac:dyDescent="0.2">
      <c r="C21" s="45"/>
      <c r="D21" s="45"/>
      <c r="E21" s="46"/>
      <c r="F21" s="45"/>
      <c r="G21" s="45"/>
      <c r="H21" s="45"/>
      <c r="I21" s="45"/>
      <c r="L21" s="146" t="s">
        <v>45</v>
      </c>
      <c r="M21" s="146"/>
      <c r="N21" s="146"/>
      <c r="O21" s="146"/>
    </row>
    <row r="22" spans="3:16" x14ac:dyDescent="0.2">
      <c r="C22" s="45"/>
      <c r="D22" s="45"/>
      <c r="E22" s="46"/>
      <c r="F22" s="45"/>
      <c r="G22" s="45"/>
      <c r="H22" s="45"/>
      <c r="I22" s="45"/>
      <c r="M22" s="45"/>
      <c r="N22" s="45"/>
      <c r="O22" s="45"/>
    </row>
    <row r="23" spans="3:16" x14ac:dyDescent="0.2">
      <c r="C23" s="45"/>
      <c r="D23" s="45"/>
      <c r="E23" s="45"/>
      <c r="F23" s="45"/>
      <c r="G23" s="45"/>
      <c r="H23" s="45"/>
      <c r="I23" s="45"/>
      <c r="L23" s="147" t="s">
        <v>209</v>
      </c>
      <c r="M23" s="147"/>
      <c r="N23" s="147"/>
      <c r="O23" s="147"/>
    </row>
    <row r="24" spans="3:16" x14ac:dyDescent="0.2">
      <c r="C24" s="45"/>
      <c r="D24" s="45"/>
      <c r="E24" s="46"/>
      <c r="F24" s="45"/>
      <c r="G24" s="45"/>
      <c r="H24" s="45"/>
      <c r="I24" s="46"/>
      <c r="L24" s="147"/>
      <c r="M24" s="147"/>
      <c r="N24" s="147"/>
      <c r="O24" s="147"/>
    </row>
    <row r="25" spans="3:16" ht="9" customHeight="1" x14ac:dyDescent="0.2">
      <c r="C25" s="45"/>
      <c r="D25" s="45"/>
      <c r="E25" s="45"/>
      <c r="F25" s="45"/>
      <c r="G25" s="45"/>
      <c r="H25" s="45"/>
      <c r="I25" s="46"/>
      <c r="M25" s="45"/>
      <c r="N25" s="45"/>
      <c r="O25" s="45"/>
    </row>
    <row r="26" spans="3:16" x14ac:dyDescent="0.2">
      <c r="C26" s="45"/>
      <c r="D26" s="45"/>
      <c r="E26" s="46"/>
      <c r="F26" s="45"/>
      <c r="G26" s="45"/>
      <c r="H26" s="45"/>
      <c r="I26" s="46"/>
      <c r="L26" s="146" t="s">
        <v>36</v>
      </c>
      <c r="M26" s="146"/>
      <c r="N26" s="146"/>
      <c r="O26" s="146"/>
    </row>
    <row r="27" spans="3:16" x14ac:dyDescent="0.2">
      <c r="C27" s="45"/>
      <c r="D27" s="45"/>
      <c r="E27" s="45"/>
      <c r="F27" s="45"/>
      <c r="G27" s="45"/>
      <c r="H27" s="45"/>
      <c r="I27" s="45"/>
      <c r="L27" s="146" t="s">
        <v>54</v>
      </c>
      <c r="M27" s="146"/>
      <c r="N27" s="146"/>
      <c r="O27" s="146"/>
    </row>
    <row r="28" spans="3:16" x14ac:dyDescent="0.2">
      <c r="C28" s="45"/>
      <c r="D28" s="45"/>
      <c r="E28" s="46"/>
      <c r="F28" s="45"/>
      <c r="G28" s="53"/>
      <c r="H28" s="45"/>
      <c r="I28" s="45"/>
      <c r="L28" s="146" t="s">
        <v>37</v>
      </c>
      <c r="M28" s="146"/>
      <c r="N28" s="146"/>
      <c r="O28" s="146"/>
    </row>
    <row r="29" spans="3:16" x14ac:dyDescent="0.2"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3" spans="3:18" ht="29.25" customHeight="1" x14ac:dyDescent="0.2">
      <c r="C33" s="168" t="s">
        <v>110</v>
      </c>
      <c r="D33" s="168"/>
      <c r="E33" s="168"/>
      <c r="F33" s="168"/>
      <c r="G33" s="168"/>
      <c r="H33" s="168"/>
      <c r="I33" s="168"/>
    </row>
    <row r="35" spans="3:18" ht="44.25" customHeight="1" x14ac:dyDescent="0.2">
      <c r="C35" s="169" t="s">
        <v>1</v>
      </c>
      <c r="D35" s="169"/>
      <c r="E35" s="48" t="s">
        <v>105</v>
      </c>
      <c r="F35" s="49" t="s">
        <v>106</v>
      </c>
      <c r="G35" s="50" t="s">
        <v>109</v>
      </c>
      <c r="H35" s="169" t="s">
        <v>117</v>
      </c>
      <c r="I35" s="169"/>
      <c r="J35" s="45"/>
      <c r="K35" s="45"/>
      <c r="L35" s="45"/>
      <c r="M35" s="170" t="s">
        <v>115</v>
      </c>
      <c r="N35" s="171"/>
    </row>
    <row r="36" spans="3:18" ht="21" customHeight="1" x14ac:dyDescent="0.2">
      <c r="C36" s="165" t="s">
        <v>80</v>
      </c>
      <c r="D36" s="166"/>
      <c r="E36" s="31">
        <f>E20</f>
        <v>0</v>
      </c>
      <c r="F36" s="31">
        <v>100</v>
      </c>
      <c r="G36" s="29" t="s">
        <v>79</v>
      </c>
      <c r="H36" s="167">
        <f>E36*F36</f>
        <v>0</v>
      </c>
      <c r="I36" s="167"/>
      <c r="J36" s="45"/>
      <c r="K36" s="159" t="s">
        <v>114</v>
      </c>
      <c r="L36" s="159"/>
      <c r="M36" s="171"/>
      <c r="N36" s="171"/>
    </row>
    <row r="37" spans="3:18" ht="21" customHeight="1" x14ac:dyDescent="0.2">
      <c r="C37" s="165" t="s">
        <v>81</v>
      </c>
      <c r="D37" s="166"/>
      <c r="E37" s="31">
        <f t="shared" ref="E37:E38" si="2">E21</f>
        <v>0</v>
      </c>
      <c r="F37" s="31">
        <v>200</v>
      </c>
      <c r="G37" s="29" t="s">
        <v>79</v>
      </c>
      <c r="H37" s="167">
        <f>E37*F37</f>
        <v>0</v>
      </c>
      <c r="I37" s="167"/>
      <c r="J37" s="45"/>
      <c r="K37" s="45" t="s">
        <v>111</v>
      </c>
      <c r="L37" s="46">
        <v>110000000</v>
      </c>
      <c r="M37" s="163">
        <f>H36+H39</f>
        <v>64000000</v>
      </c>
      <c r="N37" s="164"/>
    </row>
    <row r="38" spans="3:18" ht="21" customHeight="1" x14ac:dyDescent="0.2">
      <c r="C38" s="165" t="s">
        <v>82</v>
      </c>
      <c r="D38" s="166"/>
      <c r="E38" s="31">
        <f t="shared" si="2"/>
        <v>0</v>
      </c>
      <c r="F38" s="31">
        <v>60</v>
      </c>
      <c r="G38" s="29" t="s">
        <v>79</v>
      </c>
      <c r="H38" s="167">
        <f>E38*F38</f>
        <v>0</v>
      </c>
      <c r="I38" s="167"/>
      <c r="J38" s="45"/>
      <c r="K38" s="45" t="s">
        <v>101</v>
      </c>
      <c r="L38" s="46">
        <v>80000000</v>
      </c>
      <c r="M38" s="163">
        <f>H37+H40</f>
        <v>7600000</v>
      </c>
      <c r="N38" s="164"/>
      <c r="R38" s="51"/>
    </row>
    <row r="39" spans="3:18" ht="21" customHeight="1" x14ac:dyDescent="0.2">
      <c r="C39" s="165" t="s">
        <v>61</v>
      </c>
      <c r="D39" s="166"/>
      <c r="E39" s="32">
        <v>800</v>
      </c>
      <c r="F39" s="31">
        <v>80000</v>
      </c>
      <c r="G39" s="29">
        <v>1.2</v>
      </c>
      <c r="H39" s="167">
        <f>E39*F39</f>
        <v>64000000</v>
      </c>
      <c r="I39" s="167"/>
      <c r="J39" s="45"/>
      <c r="K39" s="45" t="s">
        <v>112</v>
      </c>
      <c r="L39" s="46">
        <v>10000000</v>
      </c>
      <c r="M39" s="163">
        <f>H38+H41</f>
        <v>0</v>
      </c>
      <c r="N39" s="164"/>
    </row>
    <row r="40" spans="3:18" ht="21" customHeight="1" x14ac:dyDescent="0.2">
      <c r="C40" s="165" t="s">
        <v>107</v>
      </c>
      <c r="D40" s="166"/>
      <c r="E40" s="32">
        <v>190</v>
      </c>
      <c r="F40" s="31">
        <v>100000</v>
      </c>
      <c r="G40" s="29">
        <v>0.4</v>
      </c>
      <c r="H40" s="167">
        <f>E40*F40*G40</f>
        <v>7600000</v>
      </c>
      <c r="I40" s="167"/>
      <c r="J40" s="45"/>
      <c r="K40" s="45"/>
      <c r="L40" s="45"/>
      <c r="M40" s="45"/>
    </row>
    <row r="41" spans="3:18" ht="21" customHeight="1" x14ac:dyDescent="0.2">
      <c r="C41" s="165" t="s">
        <v>40</v>
      </c>
      <c r="D41" s="166"/>
      <c r="E41" s="31">
        <f>L17</f>
        <v>0</v>
      </c>
      <c r="F41" s="31">
        <v>6250</v>
      </c>
      <c r="G41" s="29" t="s">
        <v>79</v>
      </c>
      <c r="H41" s="167">
        <f>E41*F41</f>
        <v>0</v>
      </c>
      <c r="I41" s="167"/>
      <c r="J41" s="45"/>
      <c r="K41" s="45" t="s">
        <v>113</v>
      </c>
      <c r="L41" s="45"/>
      <c r="M41" s="45"/>
    </row>
    <row r="42" spans="3:18" ht="26.25" customHeight="1" x14ac:dyDescent="0.2">
      <c r="C42" s="157" t="s">
        <v>108</v>
      </c>
      <c r="D42" s="157"/>
      <c r="E42" s="157"/>
      <c r="F42" s="157"/>
      <c r="G42" s="157"/>
      <c r="H42" s="158">
        <f>SUM(H36:H41)</f>
        <v>71600000</v>
      </c>
      <c r="I42" s="158"/>
      <c r="J42" s="45"/>
      <c r="K42" s="45" t="s">
        <v>111</v>
      </c>
      <c r="L42" s="46">
        <f>M37-L37</f>
        <v>-46000000</v>
      </c>
      <c r="M42" s="45"/>
    </row>
    <row r="43" spans="3:18" ht="21.75" customHeight="1" x14ac:dyDescent="0.2">
      <c r="C43" s="45"/>
      <c r="D43" s="45"/>
      <c r="E43" s="45"/>
      <c r="F43" s="45"/>
      <c r="G43" s="45"/>
      <c r="H43" s="45"/>
      <c r="I43" s="45"/>
      <c r="J43" s="45"/>
      <c r="K43" s="45" t="s">
        <v>101</v>
      </c>
      <c r="L43" s="52">
        <f>M38-L38</f>
        <v>-72400000</v>
      </c>
      <c r="M43" s="45"/>
    </row>
    <row r="44" spans="3:18" ht="21.75" customHeight="1" x14ac:dyDescent="0.2">
      <c r="C44" s="45"/>
      <c r="D44" s="45"/>
      <c r="E44" s="45"/>
      <c r="F44" s="45"/>
      <c r="G44" s="45"/>
      <c r="H44" s="45"/>
      <c r="I44" s="45"/>
      <c r="J44" s="45"/>
      <c r="K44" s="45" t="s">
        <v>112</v>
      </c>
      <c r="L44" s="46">
        <f>M39-L39</f>
        <v>-10000000</v>
      </c>
      <c r="M44" s="45"/>
    </row>
    <row r="45" spans="3:18" x14ac:dyDescent="0.2">
      <c r="G45" s="47" t="s">
        <v>118</v>
      </c>
    </row>
    <row r="46" spans="3:18" x14ac:dyDescent="0.2">
      <c r="G46" s="45" t="s">
        <v>45</v>
      </c>
    </row>
    <row r="47" spans="3:18" x14ac:dyDescent="0.2">
      <c r="G47" s="45"/>
    </row>
    <row r="48" spans="3:18" x14ac:dyDescent="0.2">
      <c r="G48" s="159" t="s">
        <v>116</v>
      </c>
      <c r="H48" s="159"/>
    </row>
    <row r="49" spans="7:8" x14ac:dyDescent="0.2">
      <c r="G49" s="159"/>
      <c r="H49" s="159"/>
    </row>
    <row r="50" spans="7:8" x14ac:dyDescent="0.2">
      <c r="G50" s="45"/>
    </row>
    <row r="51" spans="7:8" x14ac:dyDescent="0.2">
      <c r="G51" s="45" t="s">
        <v>36</v>
      </c>
    </row>
    <row r="52" spans="7:8" x14ac:dyDescent="0.2">
      <c r="G52" s="45" t="s">
        <v>54</v>
      </c>
    </row>
    <row r="53" spans="7:8" x14ac:dyDescent="0.2">
      <c r="G53" s="45" t="s">
        <v>37</v>
      </c>
    </row>
  </sheetData>
  <mergeCells count="36">
    <mergeCell ref="H36:I36"/>
    <mergeCell ref="K36:L36"/>
    <mergeCell ref="C40:D40"/>
    <mergeCell ref="H40:I40"/>
    <mergeCell ref="C37:D37"/>
    <mergeCell ref="H37:I37"/>
    <mergeCell ref="C38:D38"/>
    <mergeCell ref="H38:I38"/>
    <mergeCell ref="C39:D39"/>
    <mergeCell ref="H39:I39"/>
    <mergeCell ref="C42:G42"/>
    <mergeCell ref="H42:I42"/>
    <mergeCell ref="G48:H49"/>
    <mergeCell ref="L28:O28"/>
    <mergeCell ref="M3:O3"/>
    <mergeCell ref="L27:O27"/>
    <mergeCell ref="M39:N39"/>
    <mergeCell ref="M37:N37"/>
    <mergeCell ref="M38:N38"/>
    <mergeCell ref="C41:D41"/>
    <mergeCell ref="H41:I41"/>
    <mergeCell ref="C33:I33"/>
    <mergeCell ref="C35:D35"/>
    <mergeCell ref="H35:I35"/>
    <mergeCell ref="M35:N36"/>
    <mergeCell ref="C36:D36"/>
    <mergeCell ref="C1:O1"/>
    <mergeCell ref="L20:O20"/>
    <mergeCell ref="L21:O21"/>
    <mergeCell ref="L23:O24"/>
    <mergeCell ref="L26:O26"/>
    <mergeCell ref="C3:C4"/>
    <mergeCell ref="D3:F3"/>
    <mergeCell ref="G3:I3"/>
    <mergeCell ref="J3:L3"/>
    <mergeCell ref="D7:O7"/>
  </mergeCell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8570-BBE9-487F-A4BD-C55B8D52726D}">
  <dimension ref="B1:M79"/>
  <sheetViews>
    <sheetView tabSelected="1" topLeftCell="A58" zoomScale="80" zoomScaleNormal="80" workbookViewId="0">
      <selection activeCell="G76" sqref="G76"/>
    </sheetView>
  </sheetViews>
  <sheetFormatPr defaultRowHeight="14.25" x14ac:dyDescent="0.2"/>
  <cols>
    <col min="1" max="1" width="3.6640625" style="45" customWidth="1"/>
    <col min="2" max="2" width="37.5" style="45" customWidth="1"/>
    <col min="3" max="3" width="13.83203125" style="45" customWidth="1"/>
    <col min="4" max="5" width="9.5" style="45" customWidth="1"/>
    <col min="6" max="6" width="13.6640625" style="45" customWidth="1"/>
    <col min="7" max="7" width="9.83203125" style="45" customWidth="1"/>
    <col min="8" max="9" width="9.33203125" style="45" customWidth="1"/>
    <col min="10" max="10" width="15.83203125" style="45" customWidth="1"/>
    <col min="11" max="11" width="23.1640625" style="45" customWidth="1"/>
    <col min="12" max="12" width="20.83203125" style="45" customWidth="1"/>
    <col min="13" max="13" width="23.33203125" style="45" customWidth="1"/>
    <col min="14" max="16384" width="9.33203125" style="45"/>
  </cols>
  <sheetData>
    <row r="1" spans="2:13" ht="18" customHeight="1" x14ac:dyDescent="0.2">
      <c r="B1" s="172" t="s">
        <v>125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 ht="18" customHeight="1" x14ac:dyDescent="0.2">
      <c r="B2" s="172" t="s">
        <v>143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4" spans="2:13" ht="15" x14ac:dyDescent="0.2">
      <c r="B4" s="59" t="s">
        <v>142</v>
      </c>
      <c r="C4" s="59"/>
    </row>
    <row r="6" spans="2:13" s="58" customFormat="1" ht="31.5" customHeight="1" x14ac:dyDescent="0.2">
      <c r="B6" s="173" t="s">
        <v>144</v>
      </c>
      <c r="C6" s="174" t="s">
        <v>150</v>
      </c>
      <c r="D6" s="173" t="s">
        <v>130</v>
      </c>
      <c r="E6" s="173"/>
      <c r="F6" s="173" t="s">
        <v>133</v>
      </c>
      <c r="G6" s="173" t="s">
        <v>148</v>
      </c>
      <c r="H6" s="173"/>
      <c r="I6" s="173"/>
      <c r="J6" s="174" t="s">
        <v>138</v>
      </c>
      <c r="K6" s="174" t="s">
        <v>137</v>
      </c>
      <c r="L6" s="174" t="s">
        <v>215</v>
      </c>
      <c r="M6" s="176" t="s">
        <v>123</v>
      </c>
    </row>
    <row r="7" spans="2:13" s="57" customFormat="1" ht="31.5" customHeight="1" x14ac:dyDescent="0.2">
      <c r="B7" s="173"/>
      <c r="C7" s="175"/>
      <c r="D7" s="60" t="s">
        <v>131</v>
      </c>
      <c r="E7" s="60" t="s">
        <v>132</v>
      </c>
      <c r="F7" s="173"/>
      <c r="G7" s="56" t="s">
        <v>134</v>
      </c>
      <c r="H7" s="56" t="s">
        <v>135</v>
      </c>
      <c r="I7" s="56" t="s">
        <v>136</v>
      </c>
      <c r="J7" s="175"/>
      <c r="K7" s="175"/>
      <c r="L7" s="175"/>
      <c r="M7" s="177"/>
    </row>
    <row r="8" spans="2:13" ht="57" x14ac:dyDescent="0.2">
      <c r="B8" s="61" t="s">
        <v>139</v>
      </c>
      <c r="C8" s="65"/>
      <c r="D8" s="56"/>
      <c r="E8" s="56"/>
      <c r="F8" s="64"/>
      <c r="G8" s="64"/>
      <c r="H8" s="64"/>
      <c r="I8" s="64"/>
      <c r="J8" s="56"/>
      <c r="K8" s="56"/>
      <c r="L8" s="56"/>
      <c r="M8" s="66"/>
    </row>
    <row r="9" spans="2:13" ht="21.75" customHeight="1" x14ac:dyDescent="0.2">
      <c r="B9" s="32" t="s">
        <v>126</v>
      </c>
      <c r="C9" s="69">
        <v>46029</v>
      </c>
      <c r="D9" s="56">
        <v>5</v>
      </c>
      <c r="E9" s="56">
        <v>16</v>
      </c>
      <c r="F9" s="64">
        <v>25000</v>
      </c>
      <c r="G9" s="64" t="s">
        <v>79</v>
      </c>
      <c r="H9" s="64" t="s">
        <v>79</v>
      </c>
      <c r="I9" s="64" t="s">
        <v>79</v>
      </c>
      <c r="J9" s="56"/>
      <c r="K9" s="56"/>
      <c r="L9" s="56"/>
      <c r="M9" s="66"/>
    </row>
    <row r="10" spans="2:13" ht="30.75" customHeight="1" x14ac:dyDescent="0.2">
      <c r="B10" s="70" t="s">
        <v>127</v>
      </c>
      <c r="C10" s="69">
        <v>46029</v>
      </c>
      <c r="D10" s="56">
        <v>0</v>
      </c>
      <c r="E10" s="56">
        <v>0</v>
      </c>
      <c r="F10" s="64">
        <v>27000</v>
      </c>
      <c r="G10" s="64" t="s">
        <v>79</v>
      </c>
      <c r="H10" s="64">
        <v>15000</v>
      </c>
      <c r="I10" s="64" t="s">
        <v>79</v>
      </c>
      <c r="J10" s="74" t="s">
        <v>178</v>
      </c>
      <c r="K10" s="56"/>
      <c r="L10" s="56"/>
      <c r="M10" s="66" t="s">
        <v>225</v>
      </c>
    </row>
    <row r="11" spans="2:13" ht="42.75" x14ac:dyDescent="0.2">
      <c r="B11" s="62" t="s">
        <v>140</v>
      </c>
      <c r="C11" s="67"/>
      <c r="D11" s="56"/>
      <c r="E11" s="56"/>
      <c r="F11" s="64"/>
      <c r="G11" s="64" t="s">
        <v>79</v>
      </c>
      <c r="H11" s="64" t="s">
        <v>79</v>
      </c>
      <c r="I11" s="64" t="s">
        <v>79</v>
      </c>
      <c r="J11" s="56"/>
      <c r="K11" s="56"/>
      <c r="L11" s="56"/>
      <c r="M11" s="66"/>
    </row>
    <row r="12" spans="2:13" ht="31.5" customHeight="1" x14ac:dyDescent="0.2">
      <c r="B12" s="32" t="s">
        <v>128</v>
      </c>
      <c r="C12" s="69">
        <v>46028</v>
      </c>
      <c r="D12" s="56">
        <v>12</v>
      </c>
      <c r="E12" s="56">
        <v>26</v>
      </c>
      <c r="F12" s="64" t="s">
        <v>79</v>
      </c>
      <c r="G12" s="64" t="s">
        <v>79</v>
      </c>
      <c r="H12" s="64">
        <v>5000</v>
      </c>
      <c r="I12" s="64" t="s">
        <v>79</v>
      </c>
      <c r="J12" s="74" t="s">
        <v>179</v>
      </c>
      <c r="K12" s="74" t="s">
        <v>181</v>
      </c>
      <c r="L12" s="56" t="s">
        <v>182</v>
      </c>
      <c r="M12" s="66" t="s">
        <v>180</v>
      </c>
    </row>
    <row r="13" spans="2:13" ht="19.5" customHeight="1" x14ac:dyDescent="0.2">
      <c r="B13" s="32"/>
      <c r="C13" s="69">
        <v>46031</v>
      </c>
      <c r="D13" s="56">
        <v>100</v>
      </c>
      <c r="E13" s="56">
        <v>300</v>
      </c>
      <c r="F13" s="64" t="s">
        <v>79</v>
      </c>
      <c r="G13" s="64"/>
      <c r="H13" s="64"/>
      <c r="I13" s="64"/>
      <c r="J13" s="74"/>
      <c r="K13" s="74"/>
      <c r="L13" s="56"/>
      <c r="M13" s="66"/>
    </row>
    <row r="14" spans="2:13" ht="18" customHeight="1" x14ac:dyDescent="0.2">
      <c r="B14" s="32"/>
      <c r="C14" s="69">
        <v>46042</v>
      </c>
      <c r="D14" s="56">
        <v>16</v>
      </c>
      <c r="E14" s="56">
        <v>34</v>
      </c>
      <c r="F14" s="64" t="s">
        <v>79</v>
      </c>
      <c r="G14" s="64"/>
      <c r="H14" s="64"/>
      <c r="I14" s="64"/>
      <c r="J14" s="74"/>
      <c r="K14" s="74"/>
      <c r="L14" s="56"/>
      <c r="M14" s="66"/>
    </row>
    <row r="15" spans="2:13" ht="32.25" customHeight="1" x14ac:dyDescent="0.2">
      <c r="B15" s="63" t="s">
        <v>141</v>
      </c>
      <c r="C15" s="68"/>
      <c r="D15" s="56"/>
      <c r="E15" s="56"/>
      <c r="F15" s="64"/>
      <c r="G15" s="64"/>
      <c r="H15" s="64"/>
      <c r="I15" s="64"/>
      <c r="J15" s="74"/>
      <c r="K15" s="74"/>
      <c r="L15" s="56"/>
      <c r="M15" s="66"/>
    </row>
    <row r="16" spans="2:13" ht="20.25" customHeight="1" x14ac:dyDescent="0.2">
      <c r="B16" s="32" t="s">
        <v>172</v>
      </c>
      <c r="C16" s="68">
        <v>46034</v>
      </c>
      <c r="D16" s="56">
        <v>10</v>
      </c>
      <c r="E16" s="56">
        <v>2</v>
      </c>
      <c r="F16" s="64">
        <v>189000</v>
      </c>
      <c r="G16" s="77">
        <v>36288</v>
      </c>
      <c r="H16" s="64" t="s">
        <v>79</v>
      </c>
      <c r="I16" s="64" t="s">
        <v>79</v>
      </c>
      <c r="J16" s="80">
        <v>46071</v>
      </c>
      <c r="K16" s="56" t="s">
        <v>229</v>
      </c>
      <c r="L16" s="56"/>
      <c r="M16" s="66"/>
    </row>
    <row r="17" spans="2:13" ht="20.25" customHeight="1" x14ac:dyDescent="0.2">
      <c r="B17" s="32" t="s">
        <v>129</v>
      </c>
      <c r="C17" s="68">
        <v>46034</v>
      </c>
      <c r="D17" s="56">
        <v>10</v>
      </c>
      <c r="E17" s="56">
        <v>2</v>
      </c>
      <c r="F17" s="64">
        <v>189000</v>
      </c>
      <c r="G17" s="77">
        <v>36288</v>
      </c>
      <c r="H17" s="64" t="s">
        <v>79</v>
      </c>
      <c r="I17" s="64" t="s">
        <v>79</v>
      </c>
      <c r="J17" s="80">
        <v>46071</v>
      </c>
      <c r="K17" s="56" t="s">
        <v>229</v>
      </c>
      <c r="L17" s="56"/>
      <c r="M17" s="66"/>
    </row>
    <row r="20" spans="2:13" x14ac:dyDescent="0.2">
      <c r="L20" s="146" t="s">
        <v>147</v>
      </c>
      <c r="M20" s="146"/>
    </row>
    <row r="21" spans="2:13" x14ac:dyDescent="0.2">
      <c r="B21" s="45" t="s">
        <v>212</v>
      </c>
      <c r="L21" s="146" t="s">
        <v>145</v>
      </c>
      <c r="M21" s="146"/>
    </row>
    <row r="24" spans="2:13" x14ac:dyDescent="0.2">
      <c r="B24" s="45" t="s">
        <v>213</v>
      </c>
      <c r="L24" s="146" t="s">
        <v>149</v>
      </c>
      <c r="M24" s="146"/>
    </row>
    <row r="25" spans="2:13" x14ac:dyDescent="0.2">
      <c r="B25" s="45" t="s">
        <v>214</v>
      </c>
      <c r="L25" s="146" t="s">
        <v>146</v>
      </c>
      <c r="M25" s="146"/>
    </row>
    <row r="29" spans="2:13" ht="18" customHeight="1" x14ac:dyDescent="0.2">
      <c r="B29" s="172" t="s">
        <v>125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ht="18" customHeight="1" x14ac:dyDescent="0.2">
      <c r="B30" s="172" t="s">
        <v>143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</row>
    <row r="32" spans="2:13" ht="15" x14ac:dyDescent="0.2">
      <c r="B32" s="59" t="s">
        <v>175</v>
      </c>
      <c r="C32" s="59"/>
    </row>
    <row r="34" spans="2:13" s="58" customFormat="1" ht="31.5" customHeight="1" x14ac:dyDescent="0.2">
      <c r="B34" s="173" t="s">
        <v>144</v>
      </c>
      <c r="C34" s="174" t="s">
        <v>150</v>
      </c>
      <c r="D34" s="173" t="s">
        <v>130</v>
      </c>
      <c r="E34" s="173"/>
      <c r="F34" s="173" t="s">
        <v>133</v>
      </c>
      <c r="G34" s="173" t="s">
        <v>148</v>
      </c>
      <c r="H34" s="173"/>
      <c r="I34" s="173"/>
      <c r="J34" s="174" t="s">
        <v>138</v>
      </c>
      <c r="K34" s="174" t="s">
        <v>137</v>
      </c>
      <c r="L34" s="174" t="s">
        <v>216</v>
      </c>
      <c r="M34" s="176" t="s">
        <v>123</v>
      </c>
    </row>
    <row r="35" spans="2:13" s="57" customFormat="1" ht="31.5" customHeight="1" x14ac:dyDescent="0.2">
      <c r="B35" s="173"/>
      <c r="C35" s="175"/>
      <c r="D35" s="60" t="s">
        <v>131</v>
      </c>
      <c r="E35" s="60" t="s">
        <v>132</v>
      </c>
      <c r="F35" s="173"/>
      <c r="G35" s="56" t="s">
        <v>134</v>
      </c>
      <c r="H35" s="56" t="s">
        <v>135</v>
      </c>
      <c r="I35" s="56" t="s">
        <v>136</v>
      </c>
      <c r="J35" s="175"/>
      <c r="K35" s="175"/>
      <c r="L35" s="175"/>
      <c r="M35" s="177"/>
    </row>
    <row r="36" spans="2:13" ht="57" x14ac:dyDescent="0.2">
      <c r="B36" s="61" t="s">
        <v>139</v>
      </c>
      <c r="C36" s="65"/>
      <c r="D36" s="56"/>
      <c r="E36" s="56"/>
      <c r="F36" s="64"/>
      <c r="G36" s="64"/>
      <c r="H36" s="64"/>
      <c r="I36" s="64"/>
      <c r="J36" s="66"/>
      <c r="K36" s="66"/>
      <c r="L36" s="66"/>
      <c r="M36" s="66"/>
    </row>
    <row r="37" spans="2:13" ht="21.75" customHeight="1" x14ac:dyDescent="0.2">
      <c r="B37" s="32" t="s">
        <v>126</v>
      </c>
      <c r="C37" s="69"/>
      <c r="D37" s="56"/>
      <c r="E37" s="56"/>
      <c r="F37" s="64"/>
      <c r="G37" s="64"/>
      <c r="H37" s="64"/>
      <c r="I37" s="64"/>
      <c r="J37" s="66"/>
      <c r="K37" s="66"/>
      <c r="L37" s="66"/>
      <c r="M37" s="66"/>
    </row>
    <row r="38" spans="2:13" ht="30.75" customHeight="1" x14ac:dyDescent="0.2">
      <c r="B38" s="70" t="s">
        <v>127</v>
      </c>
      <c r="C38" s="69">
        <v>46067</v>
      </c>
      <c r="D38" s="56">
        <v>3</v>
      </c>
      <c r="E38" s="56">
        <v>5</v>
      </c>
      <c r="F38" s="73" t="s">
        <v>176</v>
      </c>
      <c r="G38" s="64"/>
      <c r="H38" s="64"/>
      <c r="I38" s="64"/>
      <c r="J38" s="66"/>
      <c r="K38" s="66"/>
      <c r="L38" s="66"/>
      <c r="M38" s="66"/>
    </row>
    <row r="39" spans="2:13" ht="42.75" x14ac:dyDescent="0.2">
      <c r="B39" s="62" t="s">
        <v>140</v>
      </c>
      <c r="C39" s="69"/>
      <c r="D39" s="56"/>
      <c r="E39" s="56"/>
      <c r="F39" s="64"/>
      <c r="G39" s="64"/>
      <c r="H39" s="64"/>
      <c r="I39" s="64"/>
      <c r="J39" s="66"/>
      <c r="K39" s="66"/>
      <c r="L39" s="66"/>
      <c r="M39" s="66"/>
    </row>
    <row r="40" spans="2:13" ht="22.5" customHeight="1" x14ac:dyDescent="0.2">
      <c r="B40" s="32" t="s">
        <v>128</v>
      </c>
      <c r="C40" s="69"/>
      <c r="D40" s="56"/>
      <c r="E40" s="56"/>
      <c r="F40" s="64"/>
      <c r="G40" s="64"/>
      <c r="H40" s="64"/>
      <c r="I40" s="64"/>
      <c r="J40" s="66"/>
      <c r="K40" s="66"/>
      <c r="L40" s="66"/>
      <c r="M40" s="66"/>
    </row>
    <row r="41" spans="2:13" ht="32.25" customHeight="1" x14ac:dyDescent="0.2">
      <c r="B41" s="63" t="s">
        <v>141</v>
      </c>
      <c r="C41" s="68"/>
      <c r="D41" s="56"/>
      <c r="E41" s="56"/>
      <c r="F41" s="64"/>
      <c r="G41" s="64"/>
      <c r="H41" s="64"/>
      <c r="I41" s="64"/>
      <c r="J41" s="66"/>
      <c r="K41" s="66"/>
      <c r="L41" s="66"/>
      <c r="M41" s="66"/>
    </row>
    <row r="42" spans="2:13" ht="20.25" customHeight="1" x14ac:dyDescent="0.2">
      <c r="B42" s="32" t="s">
        <v>172</v>
      </c>
      <c r="C42" s="68">
        <v>46062</v>
      </c>
      <c r="D42" s="56"/>
      <c r="E42" s="56"/>
      <c r="F42" s="64">
        <v>189000</v>
      </c>
      <c r="G42" s="64">
        <v>36288</v>
      </c>
      <c r="H42" s="64">
        <v>0</v>
      </c>
      <c r="I42" s="64">
        <v>0</v>
      </c>
      <c r="J42" s="79">
        <v>46099</v>
      </c>
      <c r="K42" s="66" t="s">
        <v>229</v>
      </c>
      <c r="L42" s="66"/>
      <c r="M42" s="66"/>
    </row>
    <row r="43" spans="2:13" ht="20.25" customHeight="1" x14ac:dyDescent="0.2">
      <c r="B43" s="32" t="s">
        <v>129</v>
      </c>
      <c r="C43" s="68">
        <v>46062</v>
      </c>
      <c r="D43" s="56">
        <v>10</v>
      </c>
      <c r="E43" s="56">
        <v>2</v>
      </c>
      <c r="F43" s="64">
        <v>180000</v>
      </c>
      <c r="G43" s="64">
        <v>40000</v>
      </c>
      <c r="H43" s="64">
        <v>0</v>
      </c>
      <c r="I43" s="64">
        <v>0</v>
      </c>
      <c r="J43" s="79">
        <v>46099</v>
      </c>
      <c r="K43" s="66" t="s">
        <v>229</v>
      </c>
      <c r="L43" s="66"/>
      <c r="M43" s="66"/>
    </row>
    <row r="45" spans="2:13" x14ac:dyDescent="0.2">
      <c r="L45" s="146" t="s">
        <v>177</v>
      </c>
      <c r="M45" s="146"/>
    </row>
    <row r="46" spans="2:13" x14ac:dyDescent="0.2">
      <c r="B46" s="45" t="s">
        <v>212</v>
      </c>
      <c r="L46" s="146" t="s">
        <v>145</v>
      </c>
      <c r="M46" s="146"/>
    </row>
    <row r="50" spans="2:13" x14ac:dyDescent="0.2">
      <c r="B50" s="45" t="s">
        <v>213</v>
      </c>
      <c r="L50" s="146" t="s">
        <v>149</v>
      </c>
      <c r="M50" s="146"/>
    </row>
    <row r="51" spans="2:13" x14ac:dyDescent="0.2">
      <c r="B51" s="45" t="s">
        <v>214</v>
      </c>
      <c r="L51" s="146" t="s">
        <v>146</v>
      </c>
      <c r="M51" s="146"/>
    </row>
    <row r="57" spans="2:13" ht="18" customHeight="1" x14ac:dyDescent="0.2">
      <c r="B57" s="172" t="s">
        <v>125</v>
      </c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</row>
    <row r="58" spans="2:13" ht="18" customHeight="1" x14ac:dyDescent="0.2">
      <c r="B58" s="172" t="s">
        <v>143</v>
      </c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</row>
    <row r="60" spans="2:13" ht="15" x14ac:dyDescent="0.2">
      <c r="B60" s="59" t="s">
        <v>227</v>
      </c>
      <c r="C60" s="59"/>
    </row>
    <row r="62" spans="2:13" s="58" customFormat="1" ht="31.5" customHeight="1" x14ac:dyDescent="0.2">
      <c r="B62" s="173" t="s">
        <v>144</v>
      </c>
      <c r="C62" s="174" t="s">
        <v>150</v>
      </c>
      <c r="D62" s="173" t="s">
        <v>130</v>
      </c>
      <c r="E62" s="173"/>
      <c r="F62" s="173" t="s">
        <v>133</v>
      </c>
      <c r="G62" s="173" t="s">
        <v>148</v>
      </c>
      <c r="H62" s="173"/>
      <c r="I62" s="173"/>
      <c r="J62" s="174" t="s">
        <v>138</v>
      </c>
      <c r="K62" s="174" t="s">
        <v>137</v>
      </c>
      <c r="L62" s="174" t="s">
        <v>216</v>
      </c>
      <c r="M62" s="176" t="s">
        <v>123</v>
      </c>
    </row>
    <row r="63" spans="2:13" s="57" customFormat="1" ht="31.5" customHeight="1" x14ac:dyDescent="0.2">
      <c r="B63" s="173"/>
      <c r="C63" s="175"/>
      <c r="D63" s="60" t="s">
        <v>131</v>
      </c>
      <c r="E63" s="60" t="s">
        <v>132</v>
      </c>
      <c r="F63" s="173"/>
      <c r="G63" s="56" t="s">
        <v>134</v>
      </c>
      <c r="H63" s="56" t="s">
        <v>135</v>
      </c>
      <c r="I63" s="56" t="s">
        <v>136</v>
      </c>
      <c r="J63" s="175"/>
      <c r="K63" s="175"/>
      <c r="L63" s="175"/>
      <c r="M63" s="177"/>
    </row>
    <row r="64" spans="2:13" ht="57" x14ac:dyDescent="0.2">
      <c r="B64" s="61" t="s">
        <v>139</v>
      </c>
      <c r="C64" s="65"/>
      <c r="D64" s="56"/>
      <c r="E64" s="56"/>
      <c r="F64" s="64"/>
      <c r="G64" s="64"/>
      <c r="H64" s="64"/>
      <c r="I64" s="64"/>
      <c r="J64" s="66"/>
      <c r="K64" s="66"/>
      <c r="L64" s="66"/>
      <c r="M64" s="66"/>
    </row>
    <row r="65" spans="2:13" ht="21.75" customHeight="1" x14ac:dyDescent="0.2">
      <c r="B65" s="32" t="s">
        <v>126</v>
      </c>
      <c r="C65" s="69"/>
      <c r="D65" s="56"/>
      <c r="E65" s="56"/>
      <c r="F65" s="64"/>
      <c r="G65" s="64"/>
      <c r="H65" s="64"/>
      <c r="I65" s="64"/>
      <c r="J65" s="66"/>
      <c r="K65" s="66"/>
      <c r="L65" s="66"/>
      <c r="M65" s="66"/>
    </row>
    <row r="66" spans="2:13" ht="30.75" customHeight="1" x14ac:dyDescent="0.2">
      <c r="B66" s="70" t="s">
        <v>127</v>
      </c>
      <c r="C66" s="69">
        <v>46067</v>
      </c>
      <c r="D66" s="56">
        <v>3</v>
      </c>
      <c r="E66" s="56">
        <v>5</v>
      </c>
      <c r="F66" s="73" t="s">
        <v>176</v>
      </c>
      <c r="G66" s="64"/>
      <c r="H66" s="64"/>
      <c r="I66" s="64"/>
      <c r="J66" s="66"/>
      <c r="K66" s="66"/>
      <c r="L66" s="66"/>
      <c r="M66" s="66"/>
    </row>
    <row r="67" spans="2:13" ht="42.75" x14ac:dyDescent="0.2">
      <c r="B67" s="62" t="s">
        <v>140</v>
      </c>
      <c r="C67" s="69"/>
      <c r="D67" s="56"/>
      <c r="E67" s="56"/>
      <c r="F67" s="64"/>
      <c r="G67" s="64"/>
      <c r="H67" s="64"/>
      <c r="I67" s="64"/>
      <c r="J67" s="66"/>
      <c r="K67" s="66"/>
      <c r="L67" s="66"/>
      <c r="M67" s="66"/>
    </row>
    <row r="68" spans="2:13" ht="22.5" customHeight="1" x14ac:dyDescent="0.2">
      <c r="B68" s="32" t="s">
        <v>128</v>
      </c>
      <c r="C68" s="69">
        <v>46031</v>
      </c>
      <c r="D68" s="56">
        <v>100</v>
      </c>
      <c r="E68" s="56">
        <v>300</v>
      </c>
      <c r="F68" s="64">
        <v>15000</v>
      </c>
      <c r="G68" s="64"/>
      <c r="H68" s="64">
        <v>8000</v>
      </c>
      <c r="I68" s="64">
        <v>5000</v>
      </c>
      <c r="J68" s="66" t="s">
        <v>79</v>
      </c>
      <c r="K68" s="66" t="s">
        <v>79</v>
      </c>
      <c r="L68" s="66" t="s">
        <v>79</v>
      </c>
      <c r="M68" s="66" t="s">
        <v>211</v>
      </c>
    </row>
    <row r="69" spans="2:13" ht="32.25" customHeight="1" x14ac:dyDescent="0.2">
      <c r="B69" s="63" t="s">
        <v>141</v>
      </c>
      <c r="C69" s="68"/>
      <c r="D69" s="56"/>
      <c r="E69" s="56"/>
      <c r="F69" s="64"/>
      <c r="G69" s="64"/>
      <c r="H69" s="64"/>
      <c r="I69" s="64"/>
      <c r="J69" s="66"/>
      <c r="K69" s="66"/>
      <c r="L69" s="66"/>
      <c r="M69" s="66"/>
    </row>
    <row r="70" spans="2:13" ht="20.25" customHeight="1" x14ac:dyDescent="0.2">
      <c r="B70" s="32" t="s">
        <v>172</v>
      </c>
      <c r="C70" s="68">
        <v>46062</v>
      </c>
      <c r="D70" s="56">
        <v>10</v>
      </c>
      <c r="E70" s="56">
        <v>2</v>
      </c>
      <c r="F70" s="64">
        <v>180000</v>
      </c>
      <c r="G70" s="64">
        <v>86400</v>
      </c>
      <c r="H70" s="64">
        <v>0</v>
      </c>
      <c r="I70" s="64">
        <v>0</v>
      </c>
      <c r="J70" s="66"/>
      <c r="K70" s="66"/>
      <c r="L70" s="66"/>
      <c r="M70" s="66"/>
    </row>
    <row r="71" spans="2:13" ht="20.25" customHeight="1" x14ac:dyDescent="0.2">
      <c r="B71" s="32" t="s">
        <v>129</v>
      </c>
      <c r="C71" s="68">
        <v>46062</v>
      </c>
      <c r="D71" s="56">
        <v>10</v>
      </c>
      <c r="E71" s="56">
        <v>2</v>
      </c>
      <c r="F71" s="64">
        <v>180000</v>
      </c>
      <c r="G71" s="64">
        <v>86400</v>
      </c>
      <c r="H71" s="64">
        <v>0</v>
      </c>
      <c r="I71" s="64">
        <v>0</v>
      </c>
      <c r="J71" s="66"/>
      <c r="K71" s="66"/>
      <c r="L71" s="66"/>
      <c r="M71" s="66"/>
    </row>
    <row r="73" spans="2:13" x14ac:dyDescent="0.2">
      <c r="L73" s="146" t="s">
        <v>228</v>
      </c>
      <c r="M73" s="146"/>
    </row>
    <row r="74" spans="2:13" x14ac:dyDescent="0.2">
      <c r="B74" s="45" t="s">
        <v>212</v>
      </c>
      <c r="L74" s="146" t="s">
        <v>145</v>
      </c>
      <c r="M74" s="146"/>
    </row>
    <row r="78" spans="2:13" x14ac:dyDescent="0.2">
      <c r="B78" s="45" t="s">
        <v>213</v>
      </c>
      <c r="L78" s="146" t="s">
        <v>149</v>
      </c>
      <c r="M78" s="146"/>
    </row>
    <row r="79" spans="2:13" x14ac:dyDescent="0.2">
      <c r="B79" s="45" t="s">
        <v>214</v>
      </c>
      <c r="L79" s="146" t="s">
        <v>146</v>
      </c>
      <c r="M79" s="146"/>
    </row>
  </sheetData>
  <mergeCells count="45">
    <mergeCell ref="L73:M73"/>
    <mergeCell ref="L74:M74"/>
    <mergeCell ref="L78:M78"/>
    <mergeCell ref="L79:M79"/>
    <mergeCell ref="B57:M57"/>
    <mergeCell ref="B58:M58"/>
    <mergeCell ref="B62:B63"/>
    <mergeCell ref="C62:C63"/>
    <mergeCell ref="D62:E62"/>
    <mergeCell ref="F62:F63"/>
    <mergeCell ref="G62:I62"/>
    <mergeCell ref="J62:J63"/>
    <mergeCell ref="K62:K63"/>
    <mergeCell ref="L62:L63"/>
    <mergeCell ref="M62:M63"/>
    <mergeCell ref="L20:M20"/>
    <mergeCell ref="L21:M21"/>
    <mergeCell ref="L24:M24"/>
    <mergeCell ref="L25:M25"/>
    <mergeCell ref="B1:M1"/>
    <mergeCell ref="B2:M2"/>
    <mergeCell ref="D6:E6"/>
    <mergeCell ref="G6:I6"/>
    <mergeCell ref="B6:B7"/>
    <mergeCell ref="F6:F7"/>
    <mergeCell ref="J6:J7"/>
    <mergeCell ref="K6:K7"/>
    <mergeCell ref="L6:L7"/>
    <mergeCell ref="M6:M7"/>
    <mergeCell ref="C6:C7"/>
    <mergeCell ref="L45:M45"/>
    <mergeCell ref="L46:M46"/>
    <mergeCell ref="L50:M50"/>
    <mergeCell ref="L51:M51"/>
    <mergeCell ref="B29:M29"/>
    <mergeCell ref="B30:M30"/>
    <mergeCell ref="B34:B35"/>
    <mergeCell ref="C34:C35"/>
    <mergeCell ref="D34:E34"/>
    <mergeCell ref="F34:F35"/>
    <mergeCell ref="G34:I34"/>
    <mergeCell ref="J34:J35"/>
    <mergeCell ref="K34:K35"/>
    <mergeCell ref="L34:L35"/>
    <mergeCell ref="M34:M35"/>
  </mergeCells>
  <pageMargins left="0.51181102362204722" right="0.51181102362204722" top="0.55118110236220474" bottom="0.35433070866141736" header="0.31496062992125984" footer="0.31496062992125984"/>
  <pageSetup paperSize="5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STS UPT (2026)</vt:lpstr>
      <vt:lpstr>rek proposal</vt:lpstr>
      <vt:lpstr>realisasi benih sebar pad calin</vt:lpstr>
      <vt:lpstr>lap produksi benih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 aja</dc:creator>
  <cp:lastModifiedBy>USER</cp:lastModifiedBy>
  <cp:lastPrinted>2026-03-05T04:18:34Z</cp:lastPrinted>
  <dcterms:created xsi:type="dcterms:W3CDTF">2023-01-06T01:17:14Z</dcterms:created>
  <dcterms:modified xsi:type="dcterms:W3CDTF">2026-05-05T04:52:19Z</dcterms:modified>
</cp:coreProperties>
</file>